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checkCompatibility="1" defaultThemeVersion="166925"/>
  <mc:AlternateContent xmlns:mc="http://schemas.openxmlformats.org/markup-compatibility/2006">
    <mc:Choice Requires="x15">
      <x15ac:absPath xmlns:x15ac="http://schemas.microsoft.com/office/spreadsheetml/2010/11/ac" url="C:\Users\domin\OneDrive\Documents\00.FEA ACADEMY\Digital Marketing\"/>
    </mc:Choice>
  </mc:AlternateContent>
  <xr:revisionPtr revIDLastSave="0" documentId="13_ncr:1_{3F2ED942-19F2-40D3-9169-7966E21EB607}" xr6:coauthVersionLast="47" xr6:coauthVersionMax="47" xr10:uidLastSave="{00000000-0000-0000-0000-000000000000}"/>
  <bookViews>
    <workbookView xWindow="-120" yWindow="-120" windowWidth="38640" windowHeight="21240" xr2:uid="{00000000-000D-0000-FFFF-FFFF00000000}"/>
  </bookViews>
  <sheets>
    <sheet name="FEM CHECKOUT" sheetId="1" r:id="rId1"/>
    <sheet name="ACCURACY CHECKS - DETAILS" sheetId="3" r:id="rId2"/>
    <sheet name="CORRELATION PLOT" sheetId="2" r:id="rId3"/>
  </sheets>
  <externalReferences>
    <externalReference r:id="rId4"/>
  </externalReferences>
  <definedNames>
    <definedName name="Fty">#REF!</definedName>
    <definedName name="K" localSheetId="1">#REF!</definedName>
    <definedName name="K">'[1]Fig 21-72'!$AT$4</definedName>
    <definedName name="L0">#REF!</definedName>
    <definedName name="n" localSheetId="1">#REF!</definedName>
    <definedName name="n">'[1]Fig 21-72'!$AT$5</definedName>
    <definedName name="_xlnm.Print_Area" localSheetId="2">'CORRELATION PLOT'!$C$2:$AB$62</definedName>
    <definedName name="_xlnm.Print_Area" localSheetId="0">'FEM CHECKOUT'!$B$2:$AE$316</definedName>
    <definedName name="_xlnm.Print_Titles" localSheetId="0">'FEM CHECKOUT'!$2:$3</definedName>
    <definedName name="theta">#REF!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H10" i="2" l="1"/>
  <c r="AH102" i="2"/>
  <c r="AH101" i="2"/>
  <c r="AH100" i="2"/>
  <c r="AH99" i="2"/>
  <c r="AH98" i="2"/>
  <c r="AH97" i="2"/>
  <c r="AH96" i="2"/>
  <c r="AH95" i="2"/>
  <c r="AH94" i="2"/>
  <c r="AH93" i="2"/>
  <c r="AH92" i="2"/>
  <c r="AH91" i="2"/>
  <c r="AH90" i="2"/>
  <c r="AH89" i="2"/>
  <c r="AH88" i="2"/>
  <c r="AH87" i="2"/>
  <c r="AH86" i="2"/>
  <c r="AH85" i="2"/>
  <c r="AH84" i="2"/>
  <c r="AH83" i="2"/>
  <c r="AH82" i="2"/>
  <c r="AH81" i="2"/>
  <c r="AH80" i="2"/>
  <c r="AH79" i="2"/>
  <c r="AH78" i="2"/>
  <c r="AH77" i="2"/>
  <c r="AH76" i="2"/>
  <c r="AH75" i="2"/>
  <c r="AH74" i="2"/>
  <c r="AH73" i="2"/>
  <c r="AH72" i="2"/>
  <c r="AH71" i="2"/>
  <c r="AH70" i="2"/>
  <c r="AH69" i="2"/>
  <c r="AH68" i="2"/>
  <c r="AH67" i="2"/>
  <c r="AH66" i="2"/>
  <c r="AH65" i="2"/>
  <c r="AH64" i="2"/>
  <c r="AH63" i="2"/>
  <c r="AH62" i="2"/>
  <c r="AH61" i="2"/>
  <c r="AH60" i="2"/>
  <c r="AH59" i="2"/>
  <c r="AH58" i="2"/>
  <c r="AH57" i="2"/>
  <c r="AH56" i="2"/>
  <c r="AH55" i="2"/>
  <c r="AH54" i="2"/>
  <c r="AH53" i="2"/>
  <c r="AH52" i="2"/>
  <c r="AH51" i="2"/>
  <c r="AH50" i="2"/>
  <c r="AH49" i="2"/>
  <c r="AH48" i="2"/>
  <c r="AH47" i="2"/>
  <c r="AH46" i="2"/>
  <c r="AH45" i="2"/>
  <c r="AH44" i="2"/>
  <c r="AH43" i="2"/>
  <c r="AH42" i="2"/>
  <c r="AH41" i="2"/>
  <c r="AH40" i="2"/>
  <c r="AH39" i="2"/>
  <c r="AH38" i="2"/>
  <c r="AH37" i="2"/>
  <c r="AH36" i="2"/>
  <c r="AH35" i="2"/>
  <c r="AH34" i="2"/>
  <c r="AH33" i="2"/>
  <c r="AH32" i="2"/>
  <c r="AH31" i="2"/>
  <c r="AH30" i="2"/>
  <c r="AH29" i="2"/>
  <c r="AH28" i="2"/>
  <c r="AH27" i="2"/>
  <c r="AH26" i="2"/>
  <c r="AH25" i="2"/>
  <c r="AH24" i="2"/>
  <c r="AH23" i="2"/>
  <c r="AH22" i="2"/>
  <c r="AH21" i="2"/>
  <c r="AH20" i="2"/>
  <c r="AH19" i="2"/>
  <c r="AH18" i="2"/>
  <c r="AH17" i="2"/>
  <c r="AH16" i="2"/>
  <c r="AH15" i="2"/>
  <c r="AH14" i="2"/>
  <c r="AH13" i="2"/>
  <c r="AH12" i="2"/>
  <c r="AH11" i="2"/>
  <c r="AH9" i="2"/>
  <c r="AH8" i="2"/>
  <c r="AH7" i="2"/>
  <c r="AH6" i="2"/>
  <c r="AH5" i="2"/>
  <c r="AH4" i="2"/>
  <c r="AK12" i="2"/>
  <c r="AL12" i="2" s="1"/>
  <c r="AK8" i="2"/>
  <c r="AL8" i="2" s="1"/>
  <c r="AH3" i="2"/>
  <c r="AL7" i="2"/>
  <c r="O153" i="1"/>
  <c r="O132" i="1"/>
  <c r="O144" i="1"/>
  <c r="AB174" i="1"/>
  <c r="O118" i="1"/>
  <c r="R123" i="1" s="1"/>
  <c r="AK13" i="2" l="1"/>
  <c r="AL13" i="2" s="1"/>
  <c r="Y141" i="1"/>
  <c r="Y138" i="1"/>
  <c r="Y137" i="1"/>
  <c r="R129" i="1"/>
  <c r="O154" i="1"/>
  <c r="O146" i="1"/>
  <c r="R124" i="1"/>
  <c r="Y149" i="1"/>
  <c r="O145" i="1"/>
  <c r="Y150" i="1"/>
  <c r="Y139" i="1"/>
  <c r="O133" i="1"/>
  <c r="O134" i="1"/>
  <c r="Y140" i="1"/>
  <c r="Y157" i="1"/>
  <c r="R127" i="1" l="1"/>
  <c r="R128" i="1"/>
  <c r="R125" i="1"/>
  <c r="R126" i="1"/>
  <c r="R121" i="1"/>
  <c r="R122" i="1"/>
  <c r="AB173" i="1"/>
  <c r="Y159" i="1"/>
  <c r="Y158" i="1" l="1"/>
</calcChain>
</file>

<file path=xl/sharedStrings.xml><?xml version="1.0" encoding="utf-8"?>
<sst xmlns="http://schemas.openxmlformats.org/spreadsheetml/2006/main" count="746" uniqueCount="386">
  <si>
    <t>Displacements</t>
  </si>
  <si>
    <t>Date:</t>
  </si>
  <si>
    <t>Mode</t>
  </si>
  <si>
    <t>Eigenvalue</t>
  </si>
  <si>
    <t>Units</t>
  </si>
  <si>
    <t>FEM CHECKOUT</t>
  </si>
  <si>
    <t>GENERAL INFORMATION</t>
  </si>
  <si>
    <t>STATIC</t>
  </si>
  <si>
    <t>BUCKLING</t>
  </si>
  <si>
    <t>NORMAL MODE</t>
  </si>
  <si>
    <t>DYNAMIC</t>
  </si>
  <si>
    <t>Frequency Response</t>
  </si>
  <si>
    <t>GLOBAL FEM</t>
  </si>
  <si>
    <t>DETAILED FEM</t>
  </si>
  <si>
    <t>Standalone</t>
  </si>
  <si>
    <t>Embedded in a GFEM</t>
  </si>
  <si>
    <t>Internal Loads</t>
  </si>
  <si>
    <t>Stiffness</t>
  </si>
  <si>
    <t>Stress</t>
  </si>
  <si>
    <t>Strain</t>
  </si>
  <si>
    <t>Deflection</t>
  </si>
  <si>
    <t>Interface Loads</t>
  </si>
  <si>
    <t>Natural Frequency</t>
  </si>
  <si>
    <t>Dynamic Response</t>
  </si>
  <si>
    <t>MPA</t>
  </si>
  <si>
    <t>English</t>
  </si>
  <si>
    <t>SI</t>
  </si>
  <si>
    <t>INPUT</t>
  </si>
  <si>
    <t>Length</t>
  </si>
  <si>
    <t>m</t>
  </si>
  <si>
    <t>mm</t>
  </si>
  <si>
    <t>ft</t>
  </si>
  <si>
    <t>in</t>
  </si>
  <si>
    <t>Force</t>
  </si>
  <si>
    <t>N</t>
  </si>
  <si>
    <t>Elastic Modulus</t>
  </si>
  <si>
    <t>Pa</t>
  </si>
  <si>
    <t>Mpa</t>
  </si>
  <si>
    <t>psf</t>
  </si>
  <si>
    <t>psi</t>
  </si>
  <si>
    <t>Time</t>
  </si>
  <si>
    <t>s</t>
  </si>
  <si>
    <t>Mass</t>
  </si>
  <si>
    <t>Kg</t>
  </si>
  <si>
    <t>ton</t>
  </si>
  <si>
    <t>lb</t>
  </si>
  <si>
    <t>Acceleration</t>
  </si>
  <si>
    <t>Density</t>
  </si>
  <si>
    <t>[N-mm-ton]</t>
  </si>
  <si>
    <t>[lbf-ft-slug]</t>
  </si>
  <si>
    <t>[N-m-Kg]</t>
  </si>
  <si>
    <t>mass units</t>
  </si>
  <si>
    <t>weight units</t>
  </si>
  <si>
    <t>Other</t>
  </si>
  <si>
    <t>Specify</t>
  </si>
  <si>
    <t>below</t>
  </si>
  <si>
    <t>[lbf-in-slinch]</t>
  </si>
  <si>
    <t>[lb-ft]</t>
  </si>
  <si>
    <t>[lb-in]</t>
  </si>
  <si>
    <t>OUT
PUT</t>
  </si>
  <si>
    <r>
      <t>lb</t>
    </r>
    <r>
      <rPr>
        <vertAlign val="subscript"/>
        <sz val="10"/>
        <rFont val="Calibri"/>
        <family val="2"/>
      </rPr>
      <t>f</t>
    </r>
  </si>
  <si>
    <r>
      <t>slug = lbf.s</t>
    </r>
    <r>
      <rPr>
        <vertAlign val="superscript"/>
        <sz val="10"/>
        <rFont val="Calibri"/>
        <family val="2"/>
      </rPr>
      <t>2</t>
    </r>
    <r>
      <rPr>
        <sz val="10"/>
        <rFont val="Calibri"/>
        <family val="2"/>
      </rPr>
      <t>/ft</t>
    </r>
  </si>
  <si>
    <r>
      <t>slinch = lbf.s</t>
    </r>
    <r>
      <rPr>
        <vertAlign val="superscript"/>
        <sz val="10"/>
        <rFont val="Calibri"/>
        <family val="2"/>
      </rPr>
      <t>2</t>
    </r>
    <r>
      <rPr>
        <sz val="10"/>
        <rFont val="Calibri"/>
        <family val="2"/>
      </rPr>
      <t>/in</t>
    </r>
  </si>
  <si>
    <r>
      <t>Kg/m</t>
    </r>
    <r>
      <rPr>
        <vertAlign val="superscript"/>
        <sz val="10"/>
        <rFont val="Calibri"/>
        <family val="2"/>
      </rPr>
      <t>3</t>
    </r>
  </si>
  <si>
    <r>
      <t>ton/mm</t>
    </r>
    <r>
      <rPr>
        <vertAlign val="superscript"/>
        <sz val="10"/>
        <rFont val="Calibri"/>
        <family val="2"/>
      </rPr>
      <t>3</t>
    </r>
  </si>
  <si>
    <r>
      <t>lb/ft</t>
    </r>
    <r>
      <rPr>
        <vertAlign val="superscript"/>
        <sz val="10"/>
        <rFont val="Calibri"/>
        <family val="2"/>
      </rPr>
      <t>3</t>
    </r>
  </si>
  <si>
    <r>
      <t>lb/in</t>
    </r>
    <r>
      <rPr>
        <vertAlign val="superscript"/>
        <sz val="10"/>
        <rFont val="Calibri"/>
        <family val="2"/>
      </rPr>
      <t>3</t>
    </r>
  </si>
  <si>
    <r>
      <t>m/s</t>
    </r>
    <r>
      <rPr>
        <vertAlign val="superscript"/>
        <sz val="10"/>
        <rFont val="Calibri"/>
        <family val="2"/>
      </rPr>
      <t>2</t>
    </r>
  </si>
  <si>
    <r>
      <t>mm/s</t>
    </r>
    <r>
      <rPr>
        <vertAlign val="superscript"/>
        <sz val="10"/>
        <rFont val="Calibri"/>
        <family val="2"/>
      </rPr>
      <t>2</t>
    </r>
  </si>
  <si>
    <r>
      <t>ft/s</t>
    </r>
    <r>
      <rPr>
        <vertAlign val="superscript"/>
        <sz val="10"/>
        <rFont val="Calibri"/>
        <family val="2"/>
      </rPr>
      <t>2</t>
    </r>
  </si>
  <si>
    <r>
      <t>in/s</t>
    </r>
    <r>
      <rPr>
        <vertAlign val="superscript"/>
        <sz val="10"/>
        <rFont val="Calibri"/>
        <family val="2"/>
      </rPr>
      <t>2</t>
    </r>
  </si>
  <si>
    <r>
      <t>slug/in</t>
    </r>
    <r>
      <rPr>
        <vertAlign val="superscript"/>
        <sz val="9"/>
        <rFont val="Calibri"/>
        <family val="2"/>
      </rPr>
      <t xml:space="preserve">3 </t>
    </r>
    <r>
      <rPr>
        <sz val="9"/>
        <rFont val="Calibri"/>
        <family val="2"/>
      </rPr>
      <t>= lbf.s</t>
    </r>
    <r>
      <rPr>
        <vertAlign val="superscript"/>
        <sz val="9"/>
        <rFont val="Calibri"/>
        <family val="2"/>
      </rPr>
      <t>2</t>
    </r>
    <r>
      <rPr>
        <sz val="9"/>
        <rFont val="Calibri"/>
        <family val="2"/>
      </rPr>
      <t>/ft</t>
    </r>
    <r>
      <rPr>
        <vertAlign val="superscript"/>
        <sz val="9"/>
        <rFont val="Calibri"/>
        <family val="2"/>
      </rPr>
      <t>4</t>
    </r>
  </si>
  <si>
    <r>
      <t>slinch/in</t>
    </r>
    <r>
      <rPr>
        <vertAlign val="superscript"/>
        <sz val="9"/>
        <rFont val="Calibri"/>
        <family val="2"/>
      </rPr>
      <t xml:space="preserve">3 </t>
    </r>
    <r>
      <rPr>
        <sz val="9"/>
        <rFont val="Calibri"/>
        <family val="2"/>
      </rPr>
      <t>= lbf.s</t>
    </r>
    <r>
      <rPr>
        <vertAlign val="superscript"/>
        <sz val="9"/>
        <rFont val="Calibri"/>
        <family val="2"/>
      </rPr>
      <t>2</t>
    </r>
    <r>
      <rPr>
        <sz val="9"/>
        <rFont val="Calibri"/>
        <family val="2"/>
      </rPr>
      <t>/in</t>
    </r>
    <r>
      <rPr>
        <vertAlign val="superscript"/>
        <sz val="9"/>
        <rFont val="Calibri"/>
        <family val="2"/>
      </rPr>
      <t>4</t>
    </r>
  </si>
  <si>
    <t>Touching Contact</t>
  </si>
  <si>
    <t>Transient Analysis</t>
  </si>
  <si>
    <t>Static:</t>
  </si>
  <si>
    <t>Buckling:</t>
  </si>
  <si>
    <t>Frequency Response:</t>
  </si>
  <si>
    <t>Transient Analysis:</t>
  </si>
  <si>
    <t>ACCURACY CHECKS</t>
  </si>
  <si>
    <t>2D/3D Mesh Quality</t>
  </si>
  <si>
    <t>Material Properties</t>
  </si>
  <si>
    <t>Material Orientation</t>
  </si>
  <si>
    <t>Coincident Nodes &amp; Elements</t>
  </si>
  <si>
    <t>Local Coordinate System</t>
  </si>
  <si>
    <t>Consistent Plate Normals</t>
  </si>
  <si>
    <t>Shrink Plot</t>
  </si>
  <si>
    <t>Zipper Effect</t>
  </si>
  <si>
    <t>Connectivity</t>
  </si>
  <si>
    <t>Check the FEM vs DMU</t>
  </si>
  <si>
    <t>2D dimensions (height, width…)</t>
  </si>
  <si>
    <t>Plate thicknesses and offsets</t>
  </si>
  <si>
    <t>Mass and inertia properties for concentrated mass elements</t>
  </si>
  <si>
    <t>Are you aware if you use mass density or weight density?</t>
  </si>
  <si>
    <t>Material property values are correct</t>
  </si>
  <si>
    <t>Material property values match the units</t>
  </si>
  <si>
    <t>Material property values include all the information (Young Modulus, n, CTE, density…)</t>
  </si>
  <si>
    <t>Non-isotropic materials are properly oriented</t>
  </si>
  <si>
    <t>Free Edges/Faces</t>
  </si>
  <si>
    <t>Non-erroneous coincident nodes &amp; elements</t>
  </si>
  <si>
    <t>No merge of intentional coincident nodes</t>
  </si>
  <si>
    <t>The modeler knows which ones the elements and constraints are referencing</t>
  </si>
  <si>
    <t>The released degrees of freedoms are representative of a real mechanism and link</t>
  </si>
  <si>
    <t>The model's mass is reasonable and accurate</t>
  </si>
  <si>
    <t>Check?</t>
  </si>
  <si>
    <t>Element coordinate system?</t>
  </si>
  <si>
    <t>MPC's
&amp;
RBE's</t>
  </si>
  <si>
    <t>Check if the stress recovery points are properly defined</t>
  </si>
  <si>
    <t>1D Elements Released DOF</t>
  </si>
  <si>
    <t>Consistency of units</t>
  </si>
  <si>
    <t>Mass or weight units?</t>
  </si>
  <si>
    <t>All elements are properly connected</t>
  </si>
  <si>
    <t>1D Elements Offset</t>
  </si>
  <si>
    <t>1D Element Orientation</t>
  </si>
  <si>
    <t>MAX</t>
  </si>
  <si>
    <t>MIN</t>
  </si>
  <si>
    <t>THRESHOLD</t>
  </si>
  <si>
    <t>%</t>
  </si>
  <si>
    <t xml:space="preserve">Total number of elements: </t>
  </si>
  <si>
    <t>Global Statistics for 1D-2D-3D elements</t>
  </si>
  <si>
    <t>Statistics for SOLID elements</t>
  </si>
  <si>
    <t xml:space="preserve">Percentage of shell elements: </t>
  </si>
  <si>
    <t xml:space="preserve">Percentage of total elements: </t>
  </si>
  <si>
    <t xml:space="preserve">Aspect ratio: </t>
  </si>
  <si>
    <t xml:space="preserve">Taper ratio: </t>
  </si>
  <si>
    <t xml:space="preserve">Skew angle: </t>
  </si>
  <si>
    <t xml:space="preserve">Warping factor: </t>
  </si>
  <si>
    <t xml:space="preserve">Interior angles: </t>
  </si>
  <si>
    <t xml:space="preserve">Interior angle: </t>
  </si>
  <si>
    <t xml:space="preserve">Jacobian: </t>
  </si>
  <si>
    <t>Face warp coefficient: 
(only for HEX element)</t>
  </si>
  <si>
    <t>MATHEMATICAL CHECKS</t>
  </si>
  <si>
    <t>COMMENTS</t>
  </si>
  <si>
    <t>Proper Elements</t>
  </si>
  <si>
    <t>Hidden Line/Shaded</t>
  </si>
  <si>
    <t>YES</t>
  </si>
  <si>
    <r>
      <t>o</t>
    </r>
    <r>
      <rPr>
        <sz val="12"/>
        <color rgb="FF000000"/>
        <rFont val="Times New Roman"/>
        <family val="1"/>
      </rPr>
      <t xml:space="preserve"> </t>
    </r>
    <r>
      <rPr>
        <sz val="12"/>
        <color rgb="FF000000"/>
        <rFont val="Calibri"/>
        <family val="2"/>
      </rPr>
      <t>Aspect ratio</t>
    </r>
  </si>
  <si>
    <r>
      <t>o</t>
    </r>
    <r>
      <rPr>
        <sz val="12"/>
        <color rgb="FF000000"/>
        <rFont val="Times New Roman"/>
        <family val="1"/>
      </rPr>
      <t xml:space="preserve"> </t>
    </r>
    <r>
      <rPr>
        <sz val="12"/>
        <color rgb="FF000000"/>
        <rFont val="Calibri"/>
        <family val="2"/>
      </rPr>
      <t>Taper ratio</t>
    </r>
  </si>
  <si>
    <r>
      <t>o</t>
    </r>
    <r>
      <rPr>
        <sz val="12"/>
        <color rgb="FF000000"/>
        <rFont val="Times New Roman"/>
        <family val="1"/>
      </rPr>
      <t xml:space="preserve"> </t>
    </r>
    <r>
      <rPr>
        <sz val="12"/>
        <color rgb="FF000000"/>
        <rFont val="Calibri"/>
        <family val="2"/>
      </rPr>
      <t>Skew angle</t>
    </r>
  </si>
  <si>
    <r>
      <t>o</t>
    </r>
    <r>
      <rPr>
        <sz val="12"/>
        <color rgb="FF000000"/>
        <rFont val="Times New Roman"/>
        <family val="1"/>
      </rPr>
      <t xml:space="preserve"> </t>
    </r>
    <r>
      <rPr>
        <sz val="12"/>
        <color rgb="FF000000"/>
        <rFont val="Calibri"/>
        <family val="2"/>
      </rPr>
      <t>Warping factor</t>
    </r>
  </si>
  <si>
    <r>
      <t>o</t>
    </r>
    <r>
      <rPr>
        <sz val="12"/>
        <color rgb="FF000000"/>
        <rFont val="Times New Roman"/>
        <family val="1"/>
      </rPr>
      <t xml:space="preserve"> </t>
    </r>
    <r>
      <rPr>
        <sz val="12"/>
        <color rgb="FF000000"/>
        <rFont val="Calibri"/>
        <family val="2"/>
      </rPr>
      <t>Minimum and maximum interior angles</t>
    </r>
  </si>
  <si>
    <r>
      <t>o</t>
    </r>
    <r>
      <rPr>
        <sz val="12"/>
        <color rgb="FF000000"/>
        <rFont val="Times New Roman"/>
        <family val="1"/>
      </rPr>
      <t xml:space="preserve"> </t>
    </r>
    <r>
      <rPr>
        <sz val="12"/>
        <color rgb="FF000000"/>
        <rFont val="Calibri"/>
        <family val="2"/>
      </rPr>
      <t>Maximum interior angle</t>
    </r>
  </si>
  <si>
    <r>
      <t>o</t>
    </r>
    <r>
      <rPr>
        <sz val="12"/>
        <color rgb="FF000000"/>
        <rFont val="Times New Roman"/>
        <family val="1"/>
      </rPr>
      <t xml:space="preserve"> </t>
    </r>
    <r>
      <rPr>
        <sz val="12"/>
        <color rgb="FF000000"/>
        <rFont val="Calibri"/>
        <family val="2"/>
      </rPr>
      <t>Jacobian</t>
    </r>
  </si>
  <si>
    <t>No FATAL MESSAGE in the listing output f06 file</t>
  </si>
  <si>
    <t>Inspection of the flexible modes deflections (from mode 7 and more). No excessive deflections. No issues at the interfaces and joints.</t>
  </si>
  <si>
    <r>
      <t>The six first modes are rigid body modes (N&lt; 10</t>
    </r>
    <r>
      <rPr>
        <vertAlign val="superscript"/>
        <sz val="12"/>
        <rFont val="Calibri"/>
        <family val="2"/>
      </rPr>
      <t>-4</t>
    </r>
    <r>
      <rPr>
        <sz val="12"/>
        <rFont val="Calibri"/>
        <family val="2"/>
      </rPr>
      <t xml:space="preserve"> Hz)</t>
    </r>
  </si>
  <si>
    <t>Natural Frequency (Hz)</t>
  </si>
  <si>
    <t xml:space="preserve">Maximum natural frequency of rigid body modes: </t>
  </si>
  <si>
    <t>EQUILIBRIUM: the total applied loads and total reaction loads must beare equal and opposite of each other</t>
  </si>
  <si>
    <t>Visual inspection of the deformed shapes for each unit gravity case: No large displacements</t>
  </si>
  <si>
    <t>Visual inspection of the deformed shapes for each unit gravity case: No excessive local displacements</t>
  </si>
  <si>
    <t>Visual inspection of the deformed shapes for each unit gravity case: No "kinks"</t>
  </si>
  <si>
    <t>Visual inspection of the deformed shapes for each unit case: not show any visible deformation other than rigid-body motion</t>
  </si>
  <si>
    <t>The displacements results from the three translational subcases are 1.0 in the input direction and 0.0 in the other five directions</t>
  </si>
  <si>
    <t>The rotational results from the three rotational subcases are 1.0 in the input direction and 0.0 in the two other rotations</t>
  </si>
  <si>
    <t>ΔT applied</t>
  </si>
  <si>
    <t>Constant CTE applied</t>
  </si>
  <si>
    <t>Stress free</t>
  </si>
  <si>
    <t xml:space="preserve">Max Stress: </t>
  </si>
  <si>
    <t xml:space="preserve">Max Force: </t>
  </si>
  <si>
    <t>No reaction loads</t>
  </si>
  <si>
    <t>Low element force</t>
  </si>
  <si>
    <t>https://www.fea-academy.com</t>
  </si>
  <si>
    <t>Modeler Name:</t>
  </si>
  <si>
    <t>Checker Name:</t>
  </si>
  <si>
    <t>Linear</t>
  </si>
  <si>
    <t>Newton-Raphson</t>
  </si>
  <si>
    <t>Arc-Length</t>
  </si>
  <si>
    <t>With pre-stiffeness</t>
  </si>
  <si>
    <t>Without pre-stiffeness</t>
  </si>
  <si>
    <t>Modal</t>
  </si>
  <si>
    <t>Direct</t>
  </si>
  <si>
    <t>SOLUTIONS</t>
  </si>
  <si>
    <t>SPECIFY THE UNIT SYSTEM USED IN THE FEA</t>
  </si>
  <si>
    <t>1G</t>
  </si>
  <si>
    <t>Mass Factor Conversion</t>
  </si>
  <si>
    <r>
      <t>386.088 in/s</t>
    </r>
    <r>
      <rPr>
        <vertAlign val="superscript"/>
        <sz val="10"/>
        <rFont val="Calibri"/>
        <family val="2"/>
      </rPr>
      <t>2</t>
    </r>
  </si>
  <si>
    <r>
      <t>32.174 ft/s</t>
    </r>
    <r>
      <rPr>
        <vertAlign val="superscript"/>
        <sz val="10"/>
        <rFont val="Calibri"/>
        <family val="2"/>
      </rPr>
      <t>2</t>
    </r>
  </si>
  <si>
    <r>
      <t>9806 mm/s</t>
    </r>
    <r>
      <rPr>
        <vertAlign val="superscript"/>
        <sz val="10"/>
        <rFont val="Calibri"/>
        <family val="2"/>
      </rPr>
      <t>2</t>
    </r>
  </si>
  <si>
    <r>
      <t>9.806 m/s</t>
    </r>
    <r>
      <rPr>
        <vertAlign val="superscript"/>
        <sz val="9"/>
        <rFont val="Calibri"/>
        <family val="2"/>
      </rPr>
      <t>2</t>
    </r>
  </si>
  <si>
    <t>MATERIAL</t>
  </si>
  <si>
    <t>CONTACT</t>
  </si>
  <si>
    <t>BOUNDARY CONDITIONS</t>
  </si>
  <si>
    <t>Isotropic</t>
  </si>
  <si>
    <t>2D Anisotropic</t>
  </si>
  <si>
    <t>2D Orthotropic</t>
  </si>
  <si>
    <t>3D Anisotropic</t>
  </si>
  <si>
    <t>Enforced displacements</t>
  </si>
  <si>
    <t>Direct Matrix Input</t>
  </si>
  <si>
    <t>Glued Contact</t>
  </si>
  <si>
    <t>Point-to-point linear contact</t>
  </si>
  <si>
    <t>NUMBER OF LOAD CASES</t>
  </si>
  <si>
    <t>Deformable-Deformable</t>
  </si>
  <si>
    <t>Deformable-Rigid</t>
  </si>
  <si>
    <t>Beam and truss cross sections and area moments of inertia</t>
  </si>
  <si>
    <t>Stiffness’s for elastic elements (1D Springs)</t>
  </si>
  <si>
    <t>Dimensions
and
Element Properties
VS
DMU</t>
  </si>
  <si>
    <t>Mass adjustment parameter</t>
  </si>
  <si>
    <t>Check if beam elements are oriented properly (inertias in the right planes)</t>
  </si>
  <si>
    <t>Check beam elements offset</t>
  </si>
  <si>
    <r>
      <t>o</t>
    </r>
    <r>
      <rPr>
        <sz val="12"/>
        <color rgb="FF000000"/>
        <rFont val="Times New Roman"/>
        <family val="1"/>
      </rPr>
      <t xml:space="preserve"> </t>
    </r>
    <r>
      <rPr>
        <sz val="12"/>
        <color rgb="FF000000"/>
        <rFont val="Calibri"/>
        <family val="2"/>
      </rPr>
      <t>Face warp coefficient (HEX element only)</t>
    </r>
  </si>
  <si>
    <t>Local coordinate systems have a correct definition</t>
  </si>
  <si>
    <t>All plate normals have the same direction</t>
  </si>
  <si>
    <t>The element topology used is adequat for the behavior to be captured</t>
  </si>
  <si>
    <t>MPC’s coefficients and degrees of freedom are correct</t>
  </si>
  <si>
    <t>The appropriate R-Type elements are used</t>
  </si>
  <si>
    <t>The structure is not over-constrained with R-Type elements</t>
  </si>
  <si>
    <t>The displacement coordinate system of the nodes are known when assigning degrees of freedom</t>
  </si>
  <si>
    <t>ELEMENT STATISTICS</t>
  </si>
  <si>
    <t xml:space="preserve">Number of 1D truss elements: </t>
  </si>
  <si>
    <t xml:space="preserve">Number of 1D beam elements: </t>
  </si>
  <si>
    <t xml:space="preserve">Number of 1D spring elements: </t>
  </si>
  <si>
    <t xml:space="preserve">Number of lumped mass elements: </t>
  </si>
  <si>
    <t xml:space="preserve">Number of quadrilateral shell elements: </t>
  </si>
  <si>
    <t xml:space="preserve">Number of triangular shell elements: </t>
  </si>
  <si>
    <t xml:space="preserve">Number of solid tetrahedral elements: </t>
  </si>
  <si>
    <t xml:space="preserve">Number of solid hexahedral elements: </t>
  </si>
  <si>
    <t xml:space="preserve">Number of solid wedge elements: </t>
  </si>
  <si>
    <t>Number</t>
  </si>
  <si>
    <t>No Outside</t>
  </si>
  <si>
    <t xml:space="preserve">Number of solid elements: </t>
  </si>
  <si>
    <t>Mathematical Check #1: FREE-FREE MODAL CHECK</t>
  </si>
  <si>
    <r>
      <t>Good separation between rigid and flexible modes (1</t>
    </r>
    <r>
      <rPr>
        <vertAlign val="superscript"/>
        <sz val="12"/>
        <rFont val="Calibri"/>
        <family val="2"/>
      </rPr>
      <t>st</t>
    </r>
    <r>
      <rPr>
        <sz val="12"/>
        <rFont val="Calibri"/>
        <family val="2"/>
      </rPr>
      <t xml:space="preserve"> flexible frequency &gt; 10</t>
    </r>
    <r>
      <rPr>
        <vertAlign val="superscript"/>
        <sz val="12"/>
        <rFont val="Calibri"/>
        <family val="2"/>
      </rPr>
      <t>3</t>
    </r>
    <r>
      <rPr>
        <sz val="12"/>
        <rFont val="Calibri"/>
        <family val="2"/>
      </rPr>
      <t xml:space="preserve"> last rigid body frequency)</t>
    </r>
  </si>
  <si>
    <t xml:space="preserve">Ratio First flexible frequency / Last rigid body frequency: </t>
  </si>
  <si>
    <t>Mathematical Check #2: UNIT GRAVITY CHECK</t>
  </si>
  <si>
    <t>Weight output inspected. Correct weight and center of gravity</t>
  </si>
  <si>
    <t>The resultant of forces in the translational directions are comparable to the known weight of the structure</t>
  </si>
  <si>
    <t>Grid point singularity table carefully inspected</t>
  </si>
  <si>
    <t>Maximum displacements</t>
  </si>
  <si>
    <t>Maximum applied loads</t>
  </si>
  <si>
    <r>
      <t>The decomposition of KLL yields a Maximum Matrix-to-Factor-Diagonal Ratio less than 10</t>
    </r>
    <r>
      <rPr>
        <vertAlign val="superscript"/>
        <sz val="12"/>
        <rFont val="Calibri"/>
        <family val="2"/>
      </rPr>
      <t>+8</t>
    </r>
  </si>
  <si>
    <t>Value of the MAXRATIO</t>
  </si>
  <si>
    <t xml:space="preserve">Epsilon for Case 1gx: </t>
  </si>
  <si>
    <t xml:space="preserve">Epsilon for Case 1gy: </t>
  </si>
  <si>
    <t xml:space="preserve">Epsilon for Case 1gz: </t>
  </si>
  <si>
    <t>Mathematical Check #3: UNIT ENFORCED DISPLACEMENTS</t>
  </si>
  <si>
    <t xml:space="preserve">Epsilon for Case Unit Enforced Rotation about x-axis: </t>
  </si>
  <si>
    <t xml:space="preserve">Epsilon for Case Unit Enforced Displacement in x-direction: </t>
  </si>
  <si>
    <t xml:space="preserve">Epsilon for Case Unit Enforced Displacement in y-direction: </t>
  </si>
  <si>
    <t xml:space="preserve">Epsilon for Case Unit Enforced Displacement in z-direction: </t>
  </si>
  <si>
    <t xml:space="preserve">Epsilon for Case Unit Enforced Rotation about y-axis: </t>
  </si>
  <si>
    <t xml:space="preserve">Epsilon for Case Unit Enforced Rotation about z-axis: </t>
  </si>
  <si>
    <t>Mathematical Check #4: THERMAL EQUILIBRIUM</t>
  </si>
  <si>
    <t>FEA INFORMATION</t>
  </si>
  <si>
    <t>FEA name:</t>
  </si>
  <si>
    <t>FEA version:</t>
  </si>
  <si>
    <t>Nonlinear</t>
  </si>
  <si>
    <t>PURPOSE OF THE FEA</t>
  </si>
  <si>
    <t>FEA CLASSIFICATION</t>
  </si>
  <si>
    <t>Enter the values in the grey cells (the blue cells are automatically calculated)</t>
  </si>
  <si>
    <t>No FATAL MESSAGE in the listing output file</t>
  </si>
  <si>
    <t>Quadrilateral Shell</t>
  </si>
  <si>
    <t>Triangular Shell</t>
  </si>
  <si>
    <t>Solid Elements</t>
  </si>
  <si>
    <t>Statically determinate constraints (SPC)</t>
  </si>
  <si>
    <t>Statistics for TRIANGULAR elements</t>
  </si>
  <si>
    <t>Statistics for QUADRILATERAL elements</t>
  </si>
  <si>
    <t>Project:</t>
  </si>
  <si>
    <t>FEA</t>
  </si>
  <si>
    <t>VF</t>
  </si>
  <si>
    <t>Gauge ID</t>
  </si>
  <si>
    <t>Load Case</t>
  </si>
  <si>
    <t>µStrain FEA</t>
  </si>
  <si>
    <t>E15250A</t>
  </si>
  <si>
    <t>E15251A</t>
  </si>
  <si>
    <t>E15255A</t>
  </si>
  <si>
    <t>E15256A</t>
  </si>
  <si>
    <t>TEST</t>
  </si>
  <si>
    <t>Threshold</t>
  </si>
  <si>
    <r>
      <rPr>
        <b/>
        <sz val="11"/>
        <color theme="1"/>
        <rFont val="Symbol"/>
        <family val="1"/>
        <charset val="2"/>
      </rPr>
      <t>m</t>
    </r>
    <r>
      <rPr>
        <b/>
        <sz val="11"/>
        <color theme="1"/>
        <rFont val="Calibri"/>
        <family val="2"/>
        <scheme val="minor"/>
      </rPr>
      <t>strain</t>
    </r>
  </si>
  <si>
    <t>Proof Pressure Case</t>
  </si>
  <si>
    <t>-1g Balanced Maneuver</t>
  </si>
  <si>
    <t>-1g Balanced Maneuver + Pressure</t>
  </si>
  <si>
    <t>PSD Lateral Gust 1</t>
  </si>
  <si>
    <t>PSD Lateral Gust 1 + Pressure</t>
  </si>
  <si>
    <t>Tail Down Dynamic Landing</t>
  </si>
  <si>
    <t>Positive Pitch Check Maneuver</t>
  </si>
  <si>
    <t>Positive Pitch Check Maneuver + Pressure</t>
  </si>
  <si>
    <t>PSD Lateral Gust 2</t>
  </si>
  <si>
    <t>PSD Lateral Gust 2 + Pressure</t>
  </si>
  <si>
    <t>+10% Curve</t>
  </si>
  <si>
    <t>-10% Curve</t>
  </si>
  <si>
    <t>Comments</t>
  </si>
  <si>
    <t>R15252A</t>
  </si>
  <si>
    <t>R15252B</t>
  </si>
  <si>
    <t>R15252C</t>
  </si>
  <si>
    <t>R15257A</t>
  </si>
  <si>
    <t>R15257B</t>
  </si>
  <si>
    <t>R15257C</t>
  </si>
  <si>
    <t>Gauge Type</t>
  </si>
  <si>
    <t>Extensional</t>
  </si>
  <si>
    <t>Rosette
Leg B</t>
  </si>
  <si>
    <t>Rosette
Leg A</t>
  </si>
  <si>
    <t>Rosette
Leg C</t>
  </si>
  <si>
    <t>Case #1</t>
  </si>
  <si>
    <t>Case #2</t>
  </si>
  <si>
    <t>Case #3</t>
  </si>
  <si>
    <t>Case #4</t>
  </si>
  <si>
    <t>Case #5</t>
  </si>
  <si>
    <t>Case #6</t>
  </si>
  <si>
    <t>Case #7</t>
  </si>
  <si>
    <t>Case #8</t>
  </si>
  <si>
    <t>Case #9</t>
  </si>
  <si>
    <t>Case #10</t>
  </si>
  <si>
    <t>µStrain TEST</t>
  </si>
  <si>
    <t>Dimensions</t>
  </si>
  <si>
    <t>Ensure the overall geometry is correct.</t>
  </si>
  <si>
    <t>Compare the FEM with the digital mockup (DMU).</t>
  </si>
  <si>
    <t>The CAD geometry can be imported into the pre-processing software to facilitate the check.</t>
  </si>
  <si>
    <t>Verify 1D element cross sections and corresponding area moments of inertia.</t>
  </si>
  <si>
    <t>Element properties</t>
  </si>
  <si>
    <t>Verify plate thicknesses and offsets.</t>
  </si>
  <si>
    <t>vs</t>
  </si>
  <si>
    <t>Verify 2D dimensions (height, width, etc.).</t>
  </si>
  <si>
    <t>DMU</t>
  </si>
  <si>
    <t>Verify mass and inertia properties for concentrated mass elements.</t>
  </si>
  <si>
    <t>Verify stiffness for 1D spring elements.</t>
  </si>
  <si>
    <t>Check the consistency of units, as solvers are generally units-free</t>
  </si>
  <si>
    <t>Some pre-processing software will let you use inconsistent units.</t>
  </si>
  <si>
    <r>
      <t xml:space="preserve">Take particular care with strange mixed units such as </t>
    </r>
    <r>
      <rPr>
        <sz val="10"/>
        <color theme="1"/>
        <rFont val="Calibri"/>
        <family val="2"/>
        <scheme val="minor"/>
      </rPr>
      <t>[</t>
    </r>
    <r>
      <rPr>
        <sz val="10"/>
        <rFont val="Arial"/>
      </rPr>
      <t>mm, Kg] or [ft, lb].</t>
    </r>
  </si>
  <si>
    <t>Are you using mass or weight units?</t>
  </si>
  <si>
    <t>You may need a weight to mass conversion factor. See details concerning consistent units in Chapter 9.</t>
  </si>
  <si>
    <t>2D/3D mesh quality</t>
  </si>
  <si>
    <t>Your pre-processing software provides a series of automated tests to measure element distortion from the ideal shape through measurable geometric properties of the element. The results of these tests are compared to user-specified criteria, and a determination is made about whether the element is acceptable or not. Information obtained from verification procedures can assist you in deciding whether the FEM is satisfactory or should be adjusted through re-meshing or element modification. Note that these checks are important only in regions of large stresses or high-stress gradients; for constant and/or low stresses, element inaccuracies are relatively unimportant. Highly distorted elements should always be avoided, as they will inadvertently affect the solution.</t>
  </si>
  <si>
    <t>Check the following specifications of elements using your pre-processing software:</t>
  </si>
  <si>
    <r>
      <rPr>
        <sz val="11"/>
        <color theme="1"/>
        <rFont val="Symbol"/>
        <family val="1"/>
        <charset val="2"/>
      </rPr>
      <t>·</t>
    </r>
    <r>
      <rPr>
        <sz val="10"/>
        <rFont val="Arial"/>
      </rPr>
      <t xml:space="preserve"> Four-node shell element:</t>
    </r>
  </si>
  <si>
    <t>Skew angle</t>
  </si>
  <si>
    <t>Taper ratio</t>
  </si>
  <si>
    <t>Warping factor</t>
  </si>
  <si>
    <t>Minimum and maximum interior angles</t>
  </si>
  <si>
    <r>
      <rPr>
        <sz val="11"/>
        <color theme="1"/>
        <rFont val="Symbol"/>
        <family val="1"/>
        <charset val="2"/>
      </rPr>
      <t xml:space="preserve">· </t>
    </r>
    <r>
      <rPr>
        <sz val="10"/>
        <rFont val="Arial"/>
      </rPr>
      <t>Three-node shell element:</t>
    </r>
  </si>
  <si>
    <t>Maximum interior angle</t>
  </si>
  <si>
    <r>
      <rPr>
        <sz val="11"/>
        <color theme="1"/>
        <rFont val="Symbol"/>
        <family val="1"/>
        <charset val="2"/>
      </rPr>
      <t>·</t>
    </r>
    <r>
      <rPr>
        <sz val="10"/>
        <rFont val="Arial"/>
      </rPr>
      <t xml:space="preserve"> Solid elements:</t>
    </r>
  </si>
  <si>
    <t>Aspect ratio</t>
  </si>
  <si>
    <t>Jacobian</t>
  </si>
  <si>
    <t>Face warp coefficient (HEX element only)</t>
  </si>
  <si>
    <t>Material properties</t>
  </si>
  <si>
    <t>Ensure the material property values are correct, match the units, and include all the information (Young modulus, Poisson’s ratio, coefficient of thermal expansion, density, etc.). Be aware of whether you must use mass density or weight density (see Chapter 9).</t>
  </si>
  <si>
    <t>Material orientation</t>
  </si>
  <si>
    <t>Check that the non-isotropic materials are properly oriented. Composite materials generally require a material coordinate system to position the fibers in the laminate.</t>
  </si>
  <si>
    <t>Free edges
and
free faces</t>
  </si>
  <si>
    <t>Ensure that elements are properly connected (can influence the load path).</t>
  </si>
  <si>
    <t>Use a free edge tool with your pre-processing software to ensure elements are properly connected.</t>
  </si>
  <si>
    <t>The existence of free edges may be an indication of a potential modeling error. Your pre-processing software can identify these free edges for you by indicating that you have either forgotten to perform a merging operation or that the merging tolerance is too large. Finally, a free edge can simply be the real boundary of a part and, in this case, there is nothing to correct.</t>
  </si>
  <si>
    <t>The free face concept is similar to the free edge concept, except that it applies to three-dimensional elements, instead of two-dimensional elements. A free face is a face that is occupied by a single three-dimensional element (e.g., HEX).</t>
  </si>
  <si>
    <t>Coincident nodes and elements</t>
  </si>
  <si>
    <t>Check for erroneous coincident nodes and elements.</t>
  </si>
  <si>
    <t>Be careful not to merge intentional coincident nodes.</t>
  </si>
  <si>
    <t>Coincident elements can occur if you do not take care when creating multiple meshes that may introduce unwanted mass or stiffness.</t>
  </si>
  <si>
    <t>Local coordinate system</t>
  </si>
  <si>
    <t>Check that each local coordinate system has a correct definition.</t>
  </si>
  <si>
    <t>A wrong orientation of a local coordinate system can influence the stiffness of a 1D spring element, the orientation of the applied loads, the boundary conditions, the MPC equations, and so on.</t>
  </si>
  <si>
    <t>If you are using multiple input and output coordinate systems, make sure you know which ones your elements and constraints are referencing. For example, R-type elements will use the displacement coordinate system of the nodes when assigning degrees of freedom.</t>
  </si>
  <si>
    <t>Nodal coordinate system</t>
  </si>
  <si>
    <t>The displacement coordinate system (also called the analysis coordinate system or global coordinate system) is the coordinate system used to apply constraints (SPCs, MPCs, direct matrix), solve for displacements, and output the results.</t>
  </si>
  <si>
    <t>Consistent shell normals</t>
  </si>
  <si>
    <t>Check that all shell normals are oriented in the same direction, where necessary, to ensure that pressure and/or offsets are correctly applied.</t>
  </si>
  <si>
    <t>A problem can occur if you edit some of the elements manually and forget to account for the sign change in the pressure load or offset.</t>
  </si>
  <si>
    <t>Your pre-processing software can display the shell normals, allow you to reverse the direction of the normals, and even allow you to use a guide element to align all the shell normals in the same direction.</t>
  </si>
  <si>
    <t>1D elements released degrees of freedom</t>
  </si>
  <si>
    <t>Check that the released degrees of freedom are representative of a real mechanism and link.</t>
  </si>
  <si>
    <t>Check to be certain the model’s mass is reasonable and accurate (important for normal mode analysis and dynamic analysis. Important also in static analysis, if the model is subjected to a gravity field loading).</t>
  </si>
  <si>
    <t>Proper element use</t>
  </si>
  <si>
    <t>Ensure that you are using the right element topology, depending on the behavior you want to capture.</t>
  </si>
  <si>
    <t>Shrink plot</t>
  </si>
  <si>
    <t>The shrink option allows you to shrink your elements by a specified percentage, using your pre-processing software. This feature is an excellent tool for identifying missing elements and is especially helpful when 1D elements are used to model stringers along the edges of plate elements.</t>
  </si>
  <si>
    <t>Hidden line/shaded plots</t>
  </si>
  <si>
    <t>Hidden lines and shaded plots can serve as the perfect complement to wireframe plots. These features of your pre-processing software provide you with a better perspective of the structure’s appearance and can help you to detect holes.</t>
  </si>
  <si>
    <t>Zipper effect</t>
  </si>
  <si>
    <t>When adjacent surfaces are connected at very few points, the interface has a tendency to open up, like a zipper when it is loaded; hence, it is referred to as the “zipper effect.” This effect can occur in both plate and solid element models. Therefore, when generating meshes for a structure with multiple surfaces and/or volumes, you should keep this in mind and connect the interfaces properly. You should always perform a quick visual check by zooming in on all the interface locations.</t>
  </si>
  <si>
    <t>MPCs
and
R-type elements</t>
  </si>
  <si>
    <t>A high degree of precision must be maintained when specifying coefficients for MPCs to avoid introduction of unintentional constraints on rigid body motions. Check the MPCs’ formulation.</t>
  </si>
  <si>
    <t>R-type elements should be used whenever possible because their constraint coefficients are internally calculated with high precision.</t>
  </si>
  <si>
    <t>Are you using the appropriate R-type element (see paragraph 12.3, page 277)? For example, is the component you are modeling with a rigid element really stiffer than the structure it will be attached to?</t>
  </si>
  <si>
    <t>Make sure you avoid overconstraining your structure with R-type elements.</t>
  </si>
  <si>
    <t>Make sure you know the displacement coordinate system of the nodes when assigning degrees of freedom.</t>
  </si>
  <si>
    <t>Beam element orientation and offset check</t>
  </si>
  <si>
    <t>Check if beam elements are oriented properly (inertias in the right planes).</t>
  </si>
  <si>
    <t>Beam elements require an orientation vector to define the orientation of the cross section (the local element coordinate system). The moments of inertia (I1 and I2) and the torsional constant (J) are defined in the local element coordinate system.</t>
  </si>
  <si>
    <t>One common error that many users make is the incorrect orientation of beam inertia properties.</t>
  </si>
  <si>
    <t>Your pre-processing software can plot these orientation vectors, and you should take advantage of this feature to ensure that you have properly oriented these elements.</t>
  </si>
  <si>
    <t>You should also check the beam elements’ offset plots.</t>
  </si>
  <si>
    <t>ACCURACY</t>
  </si>
  <si>
    <t>PURPOSE</t>
  </si>
  <si>
    <t>CHECK</t>
  </si>
  <si>
    <r>
      <rPr>
        <b/>
        <u/>
        <sz val="12"/>
        <rFont val="Arial"/>
        <family val="2"/>
      </rPr>
      <t>Legal Disclaimer and Exclusion of Liability</t>
    </r>
    <r>
      <rPr>
        <sz val="10"/>
        <rFont val="Arial"/>
        <family val="2"/>
      </rPr>
      <t xml:space="preserve">
FEA Academy reserves the right to make changes to information contained in this document, without prior notice.
FEA Academy assumes no liability or responsibility to any person or company for direct or indirect damages resulting from the use of any information contained herein.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</si>
</sst>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000E+00"/>
    <numFmt numFmtId="167" formatCode="0.0000000E+00"/>
    <numFmt numFmtId="168" formatCode="0.00E+00&quot; Hz&quot;"/>
    <numFmt numFmtId="169" formatCode="0.E+00"/>
  </numFmts>
  <fonts count="50">
    <font>
      <sz val="10"/>
      <name val="Arial"/>
    </font>
    <font>
      <sz val="11"/>
      <color theme="1"/>
      <name val="Calibri"/>
      <family val="2"/>
      <scheme val="minor"/>
    </font>
    <font>
      <sz val="11"/>
      <color theme="1"/>
      <name val="Calibri"/>
      <family val="2"/>
      <scheme val="minor"/>
    </font>
    <font>
      <sz val="8"/>
      <name val="Arial"/>
      <family val="2"/>
    </font>
    <font>
      <sz val="12"/>
      <name val="Calibri"/>
      <family val="2"/>
      <scheme val="minor"/>
    </font>
    <font>
      <b/>
      <sz val="12"/>
      <name val="Calibri"/>
      <family val="2"/>
      <scheme val="minor"/>
    </font>
    <font>
      <u/>
      <sz val="12"/>
      <name val="Calibri"/>
      <family val="2"/>
      <scheme val="minor"/>
    </font>
    <font>
      <sz val="12"/>
      <name val="Calibri"/>
      <family val="2"/>
    </font>
    <font>
      <b/>
      <sz val="12"/>
      <name val="Calibri"/>
      <family val="2"/>
    </font>
    <font>
      <b/>
      <sz val="10"/>
      <name val="Calibri"/>
      <family val="2"/>
    </font>
    <font>
      <b/>
      <sz val="16"/>
      <name val="Calibri"/>
      <family val="2"/>
    </font>
    <font>
      <sz val="10"/>
      <name val="Calibri"/>
      <family val="2"/>
      <scheme val="minor"/>
    </font>
    <font>
      <sz val="10"/>
      <name val="Calibri"/>
      <family val="2"/>
    </font>
    <font>
      <b/>
      <sz val="10"/>
      <color theme="4" tint="-0.249977111117893"/>
      <name val="Calibri"/>
      <family val="2"/>
    </font>
    <font>
      <vertAlign val="subscript"/>
      <sz val="10"/>
      <name val="Calibri"/>
      <family val="2"/>
    </font>
    <font>
      <vertAlign val="superscript"/>
      <sz val="10"/>
      <name val="Calibri"/>
      <family val="2"/>
    </font>
    <font>
      <sz val="9"/>
      <name val="Calibri"/>
      <family val="2"/>
    </font>
    <font>
      <vertAlign val="superscript"/>
      <sz val="9"/>
      <name val="Calibri"/>
      <family val="2"/>
    </font>
    <font>
      <sz val="12"/>
      <color theme="1"/>
      <name val="Calibri"/>
      <family val="2"/>
    </font>
    <font>
      <b/>
      <sz val="11"/>
      <color rgb="FF000000"/>
      <name val="Calibri"/>
      <family val="2"/>
    </font>
    <font>
      <b/>
      <sz val="12"/>
      <color theme="1"/>
      <name val="Calibri"/>
      <family val="2"/>
    </font>
    <font>
      <sz val="10"/>
      <name val="Arial"/>
      <family val="2"/>
    </font>
    <font>
      <b/>
      <sz val="10"/>
      <color rgb="FF000000"/>
      <name val="Calibri"/>
      <family val="2"/>
    </font>
    <font>
      <sz val="12"/>
      <color rgb="FF000000"/>
      <name val="Calibri"/>
      <family val="2"/>
    </font>
    <font>
      <b/>
      <sz val="12"/>
      <color rgb="FF000000"/>
      <name val="Symbol"/>
      <family val="1"/>
      <charset val="2"/>
    </font>
    <font>
      <b/>
      <sz val="12"/>
      <color rgb="FF000000"/>
      <name val="Calibri"/>
      <family val="2"/>
    </font>
    <font>
      <sz val="12"/>
      <color rgb="FF000000"/>
      <name val="Courier New"/>
      <family val="3"/>
    </font>
    <font>
      <sz val="12"/>
      <color rgb="FF000000"/>
      <name val="Times New Roman"/>
      <family val="1"/>
    </font>
    <font>
      <sz val="12"/>
      <name val="Symbol"/>
      <family val="1"/>
      <charset val="2"/>
    </font>
    <font>
      <vertAlign val="superscript"/>
      <sz val="12"/>
      <name val="Calibri"/>
      <family val="2"/>
    </font>
    <font>
      <sz val="12"/>
      <color theme="0"/>
      <name val="Calibri"/>
      <family val="2"/>
      <scheme val="minor"/>
    </font>
    <font>
      <b/>
      <sz val="12"/>
      <color theme="1"/>
      <name val="Calibri"/>
      <family val="2"/>
      <scheme val="minor"/>
    </font>
    <font>
      <b/>
      <u/>
      <sz val="10"/>
      <name val="Arial"/>
      <family val="2"/>
    </font>
    <font>
      <u/>
      <sz val="10"/>
      <color theme="10"/>
      <name val="Arial"/>
      <family val="2"/>
    </font>
    <font>
      <b/>
      <u/>
      <sz val="48"/>
      <color theme="0"/>
      <name val="Calibri"/>
      <family val="2"/>
      <scheme val="minor"/>
    </font>
    <font>
      <i/>
      <sz val="12"/>
      <name val="Calibri"/>
      <family val="2"/>
      <scheme val="minor"/>
    </font>
    <font>
      <b/>
      <u/>
      <sz val="72"/>
      <color theme="0"/>
      <name val="Calibri"/>
      <family val="2"/>
      <scheme val="minor"/>
    </font>
    <font>
      <b/>
      <sz val="12"/>
      <color theme="0"/>
      <name val="Calibri"/>
      <family val="2"/>
      <scheme val="minor"/>
    </font>
    <font>
      <b/>
      <sz val="11"/>
      <color theme="1"/>
      <name val="Calibri"/>
      <family val="2"/>
      <scheme val="minor"/>
    </font>
    <font>
      <sz val="11"/>
      <color theme="0" tint="-0.14999847407452621"/>
      <name val="Calibri"/>
      <family val="2"/>
      <scheme val="minor"/>
    </font>
    <font>
      <b/>
      <sz val="11"/>
      <color theme="1"/>
      <name val="Symbol"/>
      <family val="1"/>
      <charset val="2"/>
    </font>
    <font>
      <b/>
      <sz val="11"/>
      <color theme="1"/>
      <name val="Calibri"/>
      <family val="1"/>
      <charset val="2"/>
      <scheme val="minor"/>
    </font>
    <font>
      <b/>
      <sz val="11"/>
      <color theme="4"/>
      <name val="Calibri"/>
      <family val="2"/>
      <scheme val="minor"/>
    </font>
    <font>
      <b/>
      <i/>
      <sz val="11"/>
      <color theme="1"/>
      <name val="Calibri"/>
      <family val="2"/>
      <scheme val="minor"/>
    </font>
    <font>
      <sz val="10"/>
      <color theme="1"/>
      <name val="Calibri"/>
      <family val="2"/>
      <scheme val="minor"/>
    </font>
    <font>
      <sz val="11"/>
      <color theme="1"/>
      <name val="Calibri"/>
      <family val="1"/>
      <charset val="2"/>
      <scheme val="minor"/>
    </font>
    <font>
      <sz val="11"/>
      <color theme="1"/>
      <name val="Symbol"/>
      <family val="1"/>
      <charset val="2"/>
    </font>
    <font>
      <b/>
      <sz val="16"/>
      <color theme="1"/>
      <name val="Calibri"/>
      <family val="2"/>
      <scheme val="minor"/>
    </font>
    <font>
      <b/>
      <u/>
      <sz val="12"/>
      <name val="Arial"/>
      <family val="2"/>
    </font>
    <font>
      <u/>
      <sz val="11"/>
      <color theme="10"/>
      <name val="Arial"/>
      <family val="2"/>
    </font>
  </fonts>
  <fills count="10">
    <fill>
      <patternFill patternType="none"/>
    </fill>
    <fill>
      <patternFill patternType="gray125"/>
    </fill>
    <fill>
      <patternFill patternType="solid">
        <fgColor indexed="9"/>
        <bgColor indexed="64"/>
      </patternFill>
    </fill>
    <fill>
      <patternFill patternType="solid">
        <fgColor theme="1"/>
        <bgColor indexed="64"/>
      </patternFill>
    </fill>
    <fill>
      <patternFill patternType="solid">
        <fgColor theme="8"/>
        <bgColor indexed="64"/>
      </patternFill>
    </fill>
    <fill>
      <patternFill patternType="solid">
        <fgColor theme="3" tint="0.59999389629810485"/>
        <bgColor indexed="64"/>
      </patternFill>
    </fill>
    <fill>
      <patternFill patternType="solid">
        <fgColor theme="0" tint="-0.34998626667073579"/>
        <bgColor indexed="64"/>
      </patternFill>
    </fill>
    <fill>
      <patternFill patternType="solid">
        <fgColor theme="4"/>
        <bgColor indexed="64"/>
      </patternFill>
    </fill>
    <fill>
      <patternFill patternType="solid">
        <fgColor rgb="FFCCFF33"/>
        <bgColor indexed="64"/>
      </patternFill>
    </fill>
    <fill>
      <patternFill patternType="solid">
        <fgColor theme="2" tint="-0.249977111117893"/>
        <bgColor indexed="64"/>
      </patternFill>
    </fill>
  </fills>
  <borders count="147">
    <border>
      <left/>
      <right/>
      <top/>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medium">
        <color indexed="64"/>
      </top>
      <bottom style="medium">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theme="1"/>
      </left>
      <right/>
      <top/>
      <bottom/>
      <diagonal/>
    </border>
    <border>
      <left/>
      <right style="thin">
        <color theme="1"/>
      </right>
      <top/>
      <bottom/>
      <diagonal/>
    </border>
    <border>
      <left style="medium">
        <color theme="1"/>
      </left>
      <right/>
      <top/>
      <bottom/>
      <diagonal/>
    </border>
    <border>
      <left/>
      <right style="medium">
        <color theme="1"/>
      </right>
      <top/>
      <bottom/>
      <diagonal/>
    </border>
    <border>
      <left style="medium">
        <color theme="1"/>
      </left>
      <right/>
      <top style="thin">
        <color indexed="64"/>
      </top>
      <bottom style="thin">
        <color indexed="64"/>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right style="thin">
        <color theme="1"/>
      </right>
      <top style="medium">
        <color theme="1"/>
      </top>
      <bottom style="double">
        <color theme="1"/>
      </bottom>
      <diagonal/>
    </border>
    <border>
      <left style="thin">
        <color theme="1"/>
      </left>
      <right style="thin">
        <color theme="1"/>
      </right>
      <top style="medium">
        <color theme="1"/>
      </top>
      <bottom style="double">
        <color theme="1"/>
      </bottom>
      <diagonal/>
    </border>
    <border>
      <left/>
      <right/>
      <top style="thin">
        <color indexed="64"/>
      </top>
      <bottom style="double">
        <color theme="1"/>
      </bottom>
      <diagonal/>
    </border>
    <border>
      <left style="thin">
        <color theme="1"/>
      </left>
      <right style="thin">
        <color theme="1"/>
      </right>
      <top style="thin">
        <color theme="1"/>
      </top>
      <bottom style="double">
        <color theme="1"/>
      </bottom>
      <diagonal/>
    </border>
    <border>
      <left/>
      <right/>
      <top style="medium">
        <color theme="1"/>
      </top>
      <bottom style="double">
        <color theme="1"/>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style="thin">
        <color theme="1"/>
      </left>
      <right/>
      <top/>
      <bottom style="medium">
        <color theme="1"/>
      </bottom>
      <diagonal/>
    </border>
    <border>
      <left/>
      <right style="thin">
        <color theme="1"/>
      </right>
      <top/>
      <bottom style="medium">
        <color theme="1"/>
      </bottom>
      <diagonal/>
    </border>
    <border>
      <left style="thin">
        <color theme="1"/>
      </left>
      <right/>
      <top style="medium">
        <color theme="1"/>
      </top>
      <bottom/>
      <diagonal/>
    </border>
    <border>
      <left/>
      <right style="thin">
        <color theme="1"/>
      </right>
      <top style="medium">
        <color theme="1"/>
      </top>
      <bottom/>
      <diagonal/>
    </border>
    <border>
      <left style="medium">
        <color theme="1"/>
      </left>
      <right/>
      <top/>
      <bottom style="double">
        <color theme="1"/>
      </bottom>
      <diagonal/>
    </border>
    <border>
      <left/>
      <right style="thin">
        <color theme="1"/>
      </right>
      <top/>
      <bottom style="double">
        <color theme="1"/>
      </bottom>
      <diagonal/>
    </border>
    <border>
      <left style="thin">
        <color theme="1"/>
      </left>
      <right/>
      <top/>
      <bottom style="double">
        <color theme="1"/>
      </bottom>
      <diagonal/>
    </border>
    <border>
      <left/>
      <right/>
      <top/>
      <bottom style="double">
        <color theme="1"/>
      </bottom>
      <diagonal/>
    </border>
    <border>
      <left/>
      <right style="medium">
        <color theme="1"/>
      </right>
      <top/>
      <bottom style="double">
        <color theme="1"/>
      </bottom>
      <diagonal/>
    </border>
    <border>
      <left style="medium">
        <color theme="1"/>
      </left>
      <right/>
      <top style="double">
        <color theme="1"/>
      </top>
      <bottom/>
      <diagonal/>
    </border>
    <border>
      <left/>
      <right/>
      <top style="double">
        <color theme="1"/>
      </top>
      <bottom/>
      <diagonal/>
    </border>
    <border>
      <left/>
      <right style="medium">
        <color theme="1"/>
      </right>
      <top style="double">
        <color theme="1"/>
      </top>
      <bottom/>
      <diagonal/>
    </border>
    <border>
      <left/>
      <right style="thin">
        <color theme="1"/>
      </right>
      <top style="double">
        <color theme="1"/>
      </top>
      <bottom/>
      <diagonal/>
    </border>
    <border>
      <left style="thin">
        <color theme="1"/>
      </left>
      <right/>
      <top style="double">
        <color theme="1"/>
      </top>
      <bottom/>
      <diagonal/>
    </border>
    <border>
      <left/>
      <right style="medium">
        <color theme="1"/>
      </right>
      <top/>
      <bottom style="medium">
        <color indexed="64"/>
      </bottom>
      <diagonal/>
    </border>
    <border>
      <left/>
      <right style="medium">
        <color theme="1"/>
      </right>
      <top style="medium">
        <color indexed="64"/>
      </top>
      <bottom/>
      <diagonal/>
    </border>
    <border>
      <left/>
      <right style="medium">
        <color indexed="64"/>
      </right>
      <top/>
      <bottom style="double">
        <color indexed="64"/>
      </bottom>
      <diagonal/>
    </border>
    <border>
      <left/>
      <right/>
      <top/>
      <bottom style="double">
        <color indexed="64"/>
      </bottom>
      <diagonal/>
    </border>
    <border>
      <left/>
      <right/>
      <top style="double">
        <color indexed="64"/>
      </top>
      <bottom/>
      <diagonal/>
    </border>
    <border>
      <left style="medium">
        <color theme="1"/>
      </left>
      <right/>
      <top style="medium">
        <color indexed="64"/>
      </top>
      <bottom/>
      <diagonal/>
    </border>
    <border>
      <left style="medium">
        <color theme="1"/>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indexed="64"/>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right style="thin">
        <color indexed="64"/>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style="medium">
        <color indexed="64"/>
      </left>
      <right/>
      <top style="medium">
        <color theme="1"/>
      </top>
      <bottom style="double">
        <color theme="1"/>
      </bottom>
      <diagonal/>
    </border>
    <border>
      <left style="thin">
        <color theme="1"/>
      </left>
      <right style="medium">
        <color indexed="64"/>
      </right>
      <top style="medium">
        <color theme="1"/>
      </top>
      <bottom style="double">
        <color theme="1"/>
      </bottom>
      <diagonal/>
    </border>
    <border>
      <left style="medium">
        <color indexed="64"/>
      </left>
      <right/>
      <top/>
      <bottom style="thin">
        <color indexed="64"/>
      </bottom>
      <diagonal/>
    </border>
    <border>
      <left style="thin">
        <color theme="1"/>
      </left>
      <right style="medium">
        <color indexed="64"/>
      </right>
      <top/>
      <bottom style="thin">
        <color theme="1"/>
      </bottom>
      <diagonal/>
    </border>
    <border>
      <left style="medium">
        <color indexed="64"/>
      </left>
      <right/>
      <top style="thin">
        <color indexed="64"/>
      </top>
      <bottom style="thin">
        <color indexed="64"/>
      </bottom>
      <diagonal/>
    </border>
    <border>
      <left style="thin">
        <color theme="1"/>
      </left>
      <right style="medium">
        <color indexed="64"/>
      </right>
      <top style="thin">
        <color theme="1"/>
      </top>
      <bottom style="thin">
        <color theme="1"/>
      </bottom>
      <diagonal/>
    </border>
    <border>
      <left style="medium">
        <color indexed="64"/>
      </left>
      <right/>
      <top style="thin">
        <color indexed="64"/>
      </top>
      <bottom style="double">
        <color theme="1"/>
      </bottom>
      <diagonal/>
    </border>
    <border>
      <left style="thin">
        <color theme="1"/>
      </left>
      <right style="medium">
        <color indexed="64"/>
      </right>
      <top style="thin">
        <color theme="1"/>
      </top>
      <bottom style="double">
        <color theme="1"/>
      </bottom>
      <diagonal/>
    </border>
    <border>
      <left style="thin">
        <color theme="1"/>
      </left>
      <right style="thin">
        <color theme="1"/>
      </right>
      <top/>
      <bottom style="medium">
        <color indexed="64"/>
      </bottom>
      <diagonal/>
    </border>
    <border>
      <left style="thin">
        <color theme="1"/>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theme="1"/>
      </bottom>
      <diagonal/>
    </border>
    <border>
      <left/>
      <right/>
      <top style="medium">
        <color indexed="64"/>
      </top>
      <bottom style="medium">
        <color theme="1"/>
      </bottom>
      <diagonal/>
    </border>
    <border>
      <left/>
      <right style="medium">
        <color indexed="64"/>
      </right>
      <top style="medium">
        <color indexed="64"/>
      </top>
      <bottom style="medium">
        <color theme="1"/>
      </bottom>
      <diagonal/>
    </border>
    <border>
      <left style="thin">
        <color theme="1"/>
      </left>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medium">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5">
    <xf numFmtId="0" fontId="0" fillId="0" borderId="0"/>
    <xf numFmtId="9" fontId="21" fillId="0" borderId="0" applyFont="0" applyFill="0" applyBorder="0" applyAlignment="0" applyProtection="0"/>
    <xf numFmtId="0" fontId="33" fillId="0" borderId="0" applyNumberFormat="0" applyFill="0" applyBorder="0" applyAlignment="0" applyProtection="0"/>
    <xf numFmtId="0" fontId="2" fillId="0" borderId="0"/>
    <xf numFmtId="0" fontId="1" fillId="0" borderId="0"/>
  </cellStyleXfs>
  <cellXfs count="594">
    <xf numFmtId="0" fontId="0" fillId="0" borderId="0" xfId="0"/>
    <xf numFmtId="0" fontId="4" fillId="2" borderId="3" xfId="0" applyFont="1" applyFill="1" applyBorder="1" applyAlignment="1">
      <alignment horizontal="center" vertical="center"/>
    </xf>
    <xf numFmtId="0" fontId="4" fillId="2" borderId="0" xfId="0" applyFont="1" applyFill="1" applyBorder="1" applyAlignment="1">
      <alignment horizontal="right" vertical="center"/>
    </xf>
    <xf numFmtId="0" fontId="4" fillId="2" borderId="0" xfId="0" applyFont="1" applyFill="1" applyBorder="1" applyAlignment="1">
      <alignment horizontal="center" vertical="center"/>
    </xf>
    <xf numFmtId="0" fontId="5" fillId="0"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1" xfId="0" applyFont="1" applyFill="1" applyBorder="1" applyAlignment="1">
      <alignment horizontal="righ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right" vertical="center"/>
    </xf>
    <xf numFmtId="0" fontId="5" fillId="0" borderId="30" xfId="0" applyFont="1" applyFill="1" applyBorder="1" applyAlignment="1">
      <alignment horizontal="left" vertical="center"/>
    </xf>
    <xf numFmtId="0" fontId="4" fillId="0" borderId="31" xfId="0" applyFont="1" applyFill="1" applyBorder="1" applyAlignment="1">
      <alignment vertical="center"/>
    </xf>
    <xf numFmtId="0" fontId="4" fillId="0" borderId="31"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3" xfId="0" applyFont="1" applyFill="1" applyBorder="1" applyAlignment="1">
      <alignment vertical="center"/>
    </xf>
    <xf numFmtId="0" fontId="4" fillId="0" borderId="33" xfId="0" applyFont="1" applyFill="1" applyBorder="1" applyAlignment="1">
      <alignment horizontal="left" vertical="center"/>
    </xf>
    <xf numFmtId="0" fontId="4" fillId="0" borderId="36" xfId="0" applyFont="1" applyFill="1" applyBorder="1" applyAlignment="1">
      <alignment horizontal="right" vertical="center"/>
    </xf>
    <xf numFmtId="0" fontId="4" fillId="0" borderId="36"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13" xfId="0" applyFont="1" applyFill="1" applyBorder="1" applyAlignment="1">
      <alignment horizontal="right" vertical="center"/>
    </xf>
    <xf numFmtId="0" fontId="4" fillId="0" borderId="41" xfId="0" applyFont="1" applyFill="1" applyBorder="1" applyAlignment="1">
      <alignment vertical="center"/>
    </xf>
    <xf numFmtId="0" fontId="5" fillId="0" borderId="41" xfId="0" applyFont="1" applyFill="1" applyBorder="1" applyAlignment="1">
      <alignment horizontal="left" vertical="center"/>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32" xfId="0" applyFont="1" applyFill="1" applyBorder="1" applyAlignment="1">
      <alignment horizontal="left" vertical="center"/>
    </xf>
    <xf numFmtId="0" fontId="4" fillId="0" borderId="35" xfId="0" applyFont="1" applyFill="1" applyBorder="1" applyAlignment="1">
      <alignment horizontal="left" vertical="center"/>
    </xf>
    <xf numFmtId="0" fontId="4" fillId="0" borderId="36" xfId="0" applyFont="1" applyFill="1" applyBorder="1" applyAlignment="1">
      <alignment horizontal="left" vertical="center"/>
    </xf>
    <xf numFmtId="0" fontId="4" fillId="0" borderId="36"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7" xfId="0" applyFont="1" applyFill="1" applyBorder="1" applyAlignment="1">
      <alignment horizontal="center" vertical="center"/>
    </xf>
    <xf numFmtId="0" fontId="5" fillId="0" borderId="28" xfId="0" applyFont="1" applyFill="1" applyBorder="1" applyAlignment="1">
      <alignment vertical="center"/>
    </xf>
    <xf numFmtId="0" fontId="5" fillId="0" borderId="32" xfId="0" applyFont="1" applyFill="1" applyBorder="1" applyAlignment="1">
      <alignment horizontal="left" vertical="center"/>
    </xf>
    <xf numFmtId="0" fontId="5" fillId="0" borderId="30" xfId="0" applyFont="1" applyFill="1" applyBorder="1" applyAlignment="1">
      <alignment horizontal="center" vertical="center"/>
    </xf>
    <xf numFmtId="0" fontId="5" fillId="0" borderId="36" xfId="0" applyFont="1" applyFill="1" applyBorder="1" applyAlignment="1">
      <alignment horizontal="center" vertical="center"/>
    </xf>
    <xf numFmtId="0" fontId="4" fillId="0" borderId="32" xfId="0" applyFont="1" applyFill="1" applyBorder="1" applyAlignment="1">
      <alignment horizontal="right" vertical="center"/>
    </xf>
    <xf numFmtId="0" fontId="4" fillId="0" borderId="0" xfId="0" applyFont="1" applyFill="1" applyBorder="1" applyAlignment="1">
      <alignment horizontal="right" vertical="center"/>
    </xf>
    <xf numFmtId="0" fontId="6" fillId="0" borderId="0" xfId="0" applyFont="1" applyFill="1" applyBorder="1" applyAlignment="1">
      <alignment horizontal="right" vertical="center"/>
    </xf>
    <xf numFmtId="0" fontId="4" fillId="0" borderId="35" xfId="0" applyFont="1" applyFill="1" applyBorder="1" applyAlignment="1">
      <alignment vertical="center"/>
    </xf>
    <xf numFmtId="0" fontId="7" fillId="0" borderId="0" xfId="0" applyFont="1" applyBorder="1" applyAlignment="1">
      <alignment vertical="center" wrapText="1"/>
    </xf>
    <xf numFmtId="0" fontId="7" fillId="0" borderId="32" xfId="0" applyFont="1" applyBorder="1" applyAlignment="1">
      <alignment vertical="center" wrapText="1"/>
    </xf>
    <xf numFmtId="0" fontId="4" fillId="0" borderId="31" xfId="0" applyFont="1" applyFill="1" applyBorder="1" applyAlignment="1">
      <alignment horizontal="left" vertical="center"/>
    </xf>
    <xf numFmtId="0" fontId="4" fillId="0" borderId="51" xfId="0" applyFont="1" applyFill="1" applyBorder="1" applyAlignment="1">
      <alignment horizontal="left" vertical="center"/>
    </xf>
    <xf numFmtId="0" fontId="5" fillId="0" borderId="40" xfId="0" applyFont="1" applyFill="1" applyBorder="1" applyAlignment="1">
      <alignment horizontal="left" vertical="center"/>
    </xf>
    <xf numFmtId="0" fontId="4" fillId="0" borderId="37" xfId="0" applyFont="1" applyFill="1" applyBorder="1" applyAlignment="1">
      <alignment horizontal="left" vertical="center"/>
    </xf>
    <xf numFmtId="0" fontId="4" fillId="0" borderId="0" xfId="0" applyFont="1" applyFill="1" applyBorder="1" applyAlignment="1">
      <alignment horizontal="right" vertical="center"/>
    </xf>
    <xf numFmtId="0" fontId="5" fillId="0" borderId="41"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0" xfId="0" applyFont="1" applyFill="1" applyBorder="1" applyAlignment="1">
      <alignment horizontal="left" vertical="center"/>
    </xf>
    <xf numFmtId="0" fontId="18" fillId="0" borderId="0" xfId="0" applyFont="1" applyFill="1" applyBorder="1" applyAlignment="1">
      <alignment vertical="center"/>
    </xf>
    <xf numFmtId="0" fontId="19" fillId="0" borderId="0" xfId="0" applyFont="1" applyBorder="1" applyAlignment="1">
      <alignment horizontal="left" vertical="center" wrapText="1"/>
    </xf>
    <xf numFmtId="0" fontId="19" fillId="0" borderId="0" xfId="0" applyFont="1" applyBorder="1" applyAlignment="1">
      <alignment vertical="center" wrapText="1"/>
    </xf>
    <xf numFmtId="0" fontId="20" fillId="0" borderId="28" xfId="0" applyFont="1" applyFill="1" applyBorder="1" applyAlignment="1">
      <alignment horizontal="left" vertical="center"/>
    </xf>
    <xf numFmtId="0" fontId="20" fillId="0" borderId="28"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0" xfId="0" applyFont="1" applyFill="1" applyBorder="1" applyAlignment="1">
      <alignment vertical="center"/>
    </xf>
    <xf numFmtId="0" fontId="20" fillId="0" borderId="36" xfId="0" applyFont="1" applyFill="1" applyBorder="1" applyAlignment="1">
      <alignment vertical="center"/>
    </xf>
    <xf numFmtId="0" fontId="4" fillId="0" borderId="3" xfId="0" applyFont="1" applyFill="1" applyBorder="1" applyAlignment="1">
      <alignment vertical="center"/>
    </xf>
    <xf numFmtId="0" fontId="18" fillId="0" borderId="5" xfId="0" applyFont="1" applyFill="1" applyBorder="1" applyAlignment="1">
      <alignment horizontal="lef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19" fillId="0" borderId="2" xfId="0" applyFont="1" applyBorder="1" applyAlignment="1">
      <alignment vertical="center" wrapText="1"/>
    </xf>
    <xf numFmtId="0" fontId="19" fillId="0" borderId="2" xfId="0" applyFont="1" applyBorder="1" applyAlignment="1">
      <alignment horizontal="left" vertical="center" wrapText="1"/>
    </xf>
    <xf numFmtId="0" fontId="20" fillId="0" borderId="9" xfId="0" applyFont="1" applyFill="1" applyBorder="1" applyAlignment="1">
      <alignment vertical="center"/>
    </xf>
    <xf numFmtId="0" fontId="20" fillId="0" borderId="5" xfId="0" applyFont="1" applyFill="1" applyBorder="1" applyAlignment="1">
      <alignment vertical="center"/>
    </xf>
    <xf numFmtId="0" fontId="18" fillId="0" borderId="71" xfId="0" applyFont="1" applyFill="1" applyBorder="1" applyAlignment="1">
      <alignment horizontal="center" vertical="center"/>
    </xf>
    <xf numFmtId="0" fontId="4" fillId="0" borderId="74" xfId="0" applyFont="1" applyFill="1" applyBorder="1" applyAlignment="1">
      <alignment horizontal="center" vertical="center"/>
    </xf>
    <xf numFmtId="0" fontId="18" fillId="0" borderId="72" xfId="0" applyFont="1" applyFill="1" applyBorder="1" applyAlignment="1">
      <alignment horizontal="center" vertical="center"/>
    </xf>
    <xf numFmtId="0" fontId="4" fillId="0" borderId="25"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77" xfId="0" applyFont="1" applyFill="1" applyBorder="1" applyAlignment="1">
      <alignment vertical="center"/>
    </xf>
    <xf numFmtId="0" fontId="5" fillId="0" borderId="77" xfId="0" applyFont="1" applyFill="1" applyBorder="1" applyAlignment="1">
      <alignment horizontal="center" vertical="center"/>
    </xf>
    <xf numFmtId="0" fontId="4" fillId="0" borderId="77" xfId="0" applyFont="1" applyFill="1" applyBorder="1" applyAlignment="1">
      <alignment horizontal="right" vertical="center"/>
    </xf>
    <xf numFmtId="165" fontId="4" fillId="0" borderId="0" xfId="1" applyNumberFormat="1" applyFont="1" applyFill="1" applyBorder="1" applyAlignment="1">
      <alignment horizontal="right" vertical="center"/>
    </xf>
    <xf numFmtId="0" fontId="4" fillId="0" borderId="13" xfId="0" applyFont="1" applyFill="1" applyBorder="1" applyAlignment="1">
      <alignment vertical="center"/>
    </xf>
    <xf numFmtId="0" fontId="4" fillId="0" borderId="1" xfId="0" applyFont="1" applyFill="1" applyBorder="1" applyAlignment="1">
      <alignment vertical="center"/>
    </xf>
    <xf numFmtId="0" fontId="4" fillId="0" borderId="7" xfId="0" applyFont="1" applyFill="1" applyBorder="1" applyAlignment="1">
      <alignment vertical="center"/>
    </xf>
    <xf numFmtId="0" fontId="26" fillId="0" borderId="0" xfId="0" applyFont="1" applyBorder="1" applyAlignment="1">
      <alignment horizontal="left" vertical="center" wrapText="1" indent="1"/>
    </xf>
    <xf numFmtId="0" fontId="26" fillId="0" borderId="3" xfId="0" applyFont="1" applyBorder="1" applyAlignment="1">
      <alignment horizontal="left" vertical="center" wrapText="1" indent="1"/>
    </xf>
    <xf numFmtId="0" fontId="7" fillId="0" borderId="0" xfId="0" applyFont="1" applyBorder="1" applyAlignment="1">
      <alignment vertical="center"/>
    </xf>
    <xf numFmtId="0" fontId="4" fillId="2" borderId="2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7" xfId="0" applyFont="1" applyFill="1" applyBorder="1" applyAlignment="1">
      <alignment horizontal="right" vertical="center"/>
    </xf>
    <xf numFmtId="0" fontId="4" fillId="2" borderId="23" xfId="0" applyFont="1" applyFill="1" applyBorder="1" applyAlignment="1">
      <alignment horizontal="center" vertical="center"/>
    </xf>
    <xf numFmtId="0" fontId="4" fillId="2" borderId="13" xfId="0" applyFont="1" applyFill="1" applyBorder="1" applyAlignment="1">
      <alignment horizontal="center" vertical="center"/>
    </xf>
    <xf numFmtId="0" fontId="7" fillId="0" borderId="13" xfId="0" applyFont="1" applyBorder="1" applyAlignment="1">
      <alignment horizontal="right" vertical="center"/>
    </xf>
    <xf numFmtId="0" fontId="4" fillId="0" borderId="11" xfId="0" applyFont="1" applyFill="1" applyBorder="1" applyAlignment="1">
      <alignment horizontal="left" vertical="center"/>
    </xf>
    <xf numFmtId="0" fontId="4" fillId="0" borderId="1" xfId="0" applyFont="1" applyFill="1" applyBorder="1" applyAlignment="1">
      <alignment horizontal="left" vertical="center"/>
    </xf>
    <xf numFmtId="0" fontId="5" fillId="0" borderId="2" xfId="0" applyFont="1" applyFill="1" applyBorder="1" applyAlignment="1">
      <alignment horizontal="center" vertical="center"/>
    </xf>
    <xf numFmtId="0" fontId="5" fillId="0" borderId="5" xfId="0" applyFont="1" applyFill="1" applyBorder="1" applyAlignment="1">
      <alignment horizontal="center" vertical="center"/>
    </xf>
    <xf numFmtId="0" fontId="18" fillId="0" borderId="2" xfId="0" applyFont="1" applyFill="1" applyBorder="1" applyAlignment="1">
      <alignment vertical="center"/>
    </xf>
    <xf numFmtId="0" fontId="18" fillId="0" borderId="3" xfId="0" applyFont="1" applyFill="1" applyBorder="1" applyAlignment="1">
      <alignment vertical="center"/>
    </xf>
    <xf numFmtId="0" fontId="18" fillId="0" borderId="5" xfId="0" applyFont="1" applyFill="1" applyBorder="1" applyAlignment="1">
      <alignment horizontal="center" vertical="center"/>
    </xf>
    <xf numFmtId="0" fontId="18" fillId="0" borderId="5" xfId="0" applyFont="1" applyFill="1" applyBorder="1" applyAlignment="1">
      <alignment vertical="center"/>
    </xf>
    <xf numFmtId="0" fontId="18" fillId="0" borderId="6" xfId="0" applyFont="1" applyFill="1" applyBorder="1" applyAlignment="1">
      <alignment vertical="center"/>
    </xf>
    <xf numFmtId="0" fontId="5" fillId="5" borderId="18" xfId="0" applyFont="1" applyFill="1" applyBorder="1" applyAlignment="1">
      <alignment vertical="center"/>
    </xf>
    <xf numFmtId="0" fontId="5" fillId="5" borderId="19" xfId="0" applyFont="1" applyFill="1" applyBorder="1" applyAlignment="1">
      <alignment vertical="center"/>
    </xf>
    <xf numFmtId="0" fontId="4" fillId="5" borderId="19" xfId="0" applyFont="1" applyFill="1" applyBorder="1" applyAlignment="1">
      <alignment vertical="center"/>
    </xf>
    <xf numFmtId="0" fontId="5" fillId="5" borderId="19" xfId="0" applyFont="1" applyFill="1" applyBorder="1" applyAlignment="1">
      <alignment horizontal="left" vertical="center"/>
    </xf>
    <xf numFmtId="0" fontId="4" fillId="5" borderId="19" xfId="0" applyFont="1" applyFill="1" applyBorder="1" applyAlignment="1">
      <alignment horizontal="center" vertical="center"/>
    </xf>
    <xf numFmtId="0" fontId="4" fillId="5" borderId="20" xfId="0" applyFont="1" applyFill="1" applyBorder="1" applyAlignment="1">
      <alignment vertical="center"/>
    </xf>
    <xf numFmtId="0" fontId="18" fillId="0" borderId="2" xfId="0" applyFont="1" applyFill="1" applyBorder="1" applyAlignment="1">
      <alignment horizontal="left"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4" fillId="2" borderId="5" xfId="0" applyFont="1" applyFill="1" applyBorder="1" applyAlignment="1">
      <alignment horizontal="center" vertical="center"/>
    </xf>
    <xf numFmtId="167" fontId="4" fillId="2" borderId="5" xfId="0" applyNumberFormat="1" applyFont="1" applyFill="1" applyBorder="1" applyAlignment="1">
      <alignment horizontal="center" vertical="center"/>
    </xf>
    <xf numFmtId="166" fontId="4" fillId="2" borderId="5" xfId="0" applyNumberFormat="1" applyFont="1" applyFill="1" applyBorder="1" applyAlignment="1">
      <alignment horizontal="center" vertical="center"/>
    </xf>
    <xf numFmtId="0" fontId="7" fillId="0" borderId="5" xfId="0" applyFont="1" applyBorder="1" applyAlignment="1">
      <alignment vertical="center"/>
    </xf>
    <xf numFmtId="0" fontId="4" fillId="0" borderId="14" xfId="0" applyFont="1" applyFill="1" applyBorder="1" applyAlignment="1">
      <alignment vertical="center"/>
    </xf>
    <xf numFmtId="0" fontId="18" fillId="0" borderId="14" xfId="0" applyFont="1" applyFill="1" applyBorder="1" applyAlignment="1">
      <alignment vertical="center"/>
    </xf>
    <xf numFmtId="11" fontId="4" fillId="0" borderId="1" xfId="0" applyNumberFormat="1" applyFont="1" applyFill="1" applyBorder="1" applyAlignment="1">
      <alignment horizontal="left" vertical="center"/>
    </xf>
    <xf numFmtId="0" fontId="18" fillId="0" borderId="4" xfId="0" applyFont="1" applyFill="1" applyBorder="1" applyAlignment="1">
      <alignment vertical="center"/>
    </xf>
    <xf numFmtId="0" fontId="18" fillId="0" borderId="0" xfId="0" applyFont="1" applyFill="1" applyBorder="1" applyAlignment="1">
      <alignment horizontal="right" vertical="center"/>
    </xf>
    <xf numFmtId="0" fontId="18" fillId="0" borderId="3" xfId="0" applyFont="1" applyFill="1" applyBorder="1" applyAlignment="1">
      <alignment horizontal="left" vertical="center"/>
    </xf>
    <xf numFmtId="0" fontId="4" fillId="0" borderId="49" xfId="0" applyFont="1" applyFill="1" applyBorder="1" applyAlignment="1">
      <alignment horizontal="right" vertical="center"/>
    </xf>
    <xf numFmtId="0" fontId="30" fillId="0" borderId="0" xfId="0" applyFont="1" applyFill="1" applyAlignment="1">
      <alignment vertical="center"/>
    </xf>
    <xf numFmtId="0" fontId="5" fillId="0" borderId="91" xfId="0" applyFont="1" applyFill="1" applyBorder="1" applyAlignment="1">
      <alignment horizontal="left" vertical="center"/>
    </xf>
    <xf numFmtId="0" fontId="5" fillId="0" borderId="92" xfId="0" applyFont="1" applyFill="1" applyBorder="1" applyAlignment="1">
      <alignment horizontal="left" vertical="center"/>
    </xf>
    <xf numFmtId="0" fontId="4" fillId="0" borderId="92" xfId="0" applyFont="1" applyFill="1" applyBorder="1" applyAlignment="1">
      <alignment vertical="center"/>
    </xf>
    <xf numFmtId="0" fontId="4" fillId="0" borderId="92" xfId="0" applyFont="1" applyFill="1" applyBorder="1" applyAlignment="1">
      <alignment horizontal="right" vertical="center"/>
    </xf>
    <xf numFmtId="0" fontId="5" fillId="0" borderId="34" xfId="0" applyFont="1" applyFill="1" applyBorder="1" applyAlignment="1">
      <alignment horizontal="left" vertical="center"/>
    </xf>
    <xf numFmtId="0" fontId="5" fillId="0" borderId="89" xfId="0" applyFont="1" applyFill="1" applyBorder="1" applyAlignment="1">
      <alignment horizontal="left" vertical="center"/>
    </xf>
    <xf numFmtId="0" fontId="4" fillId="0" borderId="89" xfId="0" applyFont="1" applyFill="1" applyBorder="1" applyAlignment="1">
      <alignment vertical="center"/>
    </xf>
    <xf numFmtId="0" fontId="4" fillId="0" borderId="89" xfId="0" applyFont="1" applyFill="1" applyBorder="1" applyAlignment="1">
      <alignment horizontal="right" vertical="center"/>
    </xf>
    <xf numFmtId="0" fontId="4" fillId="0" borderId="34" xfId="0" applyFont="1" applyFill="1" applyBorder="1" applyAlignment="1">
      <alignment horizontal="left" vertical="center"/>
    </xf>
    <xf numFmtId="0" fontId="5" fillId="0" borderId="89" xfId="0" applyFont="1" applyFill="1" applyBorder="1" applyAlignment="1">
      <alignment horizontal="center" vertical="center"/>
    </xf>
    <xf numFmtId="0" fontId="4" fillId="0" borderId="48" xfId="0" applyFont="1" applyFill="1" applyBorder="1" applyAlignment="1">
      <alignment horizontal="left" vertical="center"/>
    </xf>
    <xf numFmtId="0" fontId="5" fillId="0" borderId="49" xfId="0" applyFont="1" applyFill="1" applyBorder="1" applyAlignment="1">
      <alignment horizontal="center" vertical="center"/>
    </xf>
    <xf numFmtId="0" fontId="4" fillId="0" borderId="49" xfId="0" applyFont="1" applyFill="1" applyBorder="1" applyAlignment="1">
      <alignment vertical="center"/>
    </xf>
    <xf numFmtId="0" fontId="19" fillId="0" borderId="2" xfId="0" applyFont="1" applyBorder="1" applyAlignment="1">
      <alignment horizontal="left" vertical="center" wrapText="1"/>
    </xf>
    <xf numFmtId="0" fontId="19" fillId="0" borderId="0" xfId="0" applyFont="1" applyBorder="1" applyAlignment="1">
      <alignment horizontal="left" vertical="center" wrapText="1"/>
    </xf>
    <xf numFmtId="0" fontId="4" fillId="0" borderId="30" xfId="0" applyFont="1" applyFill="1" applyBorder="1" applyAlignment="1">
      <alignment vertical="center"/>
    </xf>
    <xf numFmtId="0" fontId="4" fillId="0" borderId="0" xfId="0" applyFont="1" applyFill="1" applyBorder="1" applyAlignment="1">
      <alignment vertical="center"/>
    </xf>
    <xf numFmtId="0" fontId="4" fillId="0" borderId="33" xfId="0" applyFont="1" applyFill="1" applyBorder="1" applyAlignment="1">
      <alignment vertical="center"/>
    </xf>
    <xf numFmtId="0" fontId="4" fillId="0" borderId="0" xfId="0" applyFont="1" applyFill="1" applyBorder="1" applyAlignment="1">
      <alignment horizontal="center" vertical="center"/>
    </xf>
    <xf numFmtId="0" fontId="18" fillId="0" borderId="89" xfId="0" applyFont="1" applyFill="1" applyBorder="1" applyAlignment="1">
      <alignment horizontal="left" vertical="center"/>
    </xf>
    <xf numFmtId="0" fontId="4" fillId="0" borderId="8" xfId="0" applyFont="1" applyFill="1" applyBorder="1" applyAlignment="1">
      <alignment horizontal="left" vertical="center"/>
    </xf>
    <xf numFmtId="0" fontId="5" fillId="0" borderId="9" xfId="0" applyFont="1" applyFill="1" applyBorder="1" applyAlignment="1">
      <alignment horizontal="left" vertical="center"/>
    </xf>
    <xf numFmtId="0" fontId="4" fillId="0" borderId="9" xfId="0" applyFont="1" applyFill="1" applyBorder="1" applyAlignment="1">
      <alignmen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center" vertical="center"/>
    </xf>
    <xf numFmtId="0" fontId="4" fillId="0" borderId="3" xfId="0" applyFont="1" applyFill="1" applyBorder="1" applyAlignment="1">
      <alignment horizontal="right" vertical="center"/>
    </xf>
    <xf numFmtId="0" fontId="5" fillId="0" borderId="2"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4" fillId="0" borderId="5" xfId="0" applyFont="1" applyFill="1" applyBorder="1" applyAlignment="1">
      <alignment horizontal="right" vertical="center"/>
    </xf>
    <xf numFmtId="0" fontId="7" fillId="0" borderId="8" xfId="0" applyFont="1" applyBorder="1" applyAlignment="1">
      <alignment horizontal="left"/>
    </xf>
    <xf numFmtId="0" fontId="4" fillId="0" borderId="10" xfId="0" applyFont="1" applyFill="1" applyBorder="1" applyAlignment="1">
      <alignment vertical="center"/>
    </xf>
    <xf numFmtId="0" fontId="4" fillId="0" borderId="2" xfId="0" applyFont="1" applyFill="1" applyBorder="1" applyAlignment="1">
      <alignment horizontal="center" vertical="center"/>
    </xf>
    <xf numFmtId="0" fontId="4" fillId="0" borderId="4" xfId="0" applyFont="1" applyFill="1" applyBorder="1" applyAlignment="1">
      <alignment vertical="center"/>
    </xf>
    <xf numFmtId="0" fontId="5" fillId="0" borderId="68" xfId="0" applyFont="1" applyFill="1" applyBorder="1" applyAlignment="1">
      <alignment horizontal="center" vertical="center"/>
    </xf>
    <xf numFmtId="3" fontId="5" fillId="0" borderId="0" xfId="0" applyNumberFormat="1" applyFont="1" applyFill="1" applyBorder="1" applyAlignment="1">
      <alignment horizontal="left" vertical="center"/>
    </xf>
    <xf numFmtId="0" fontId="18" fillId="0" borderId="67" xfId="0" applyFont="1" applyFill="1" applyBorder="1" applyAlignment="1">
      <alignment horizontal="left" vertical="center"/>
    </xf>
    <xf numFmtId="0" fontId="4" fillId="0" borderId="67" xfId="0" applyFont="1" applyFill="1" applyBorder="1" applyAlignment="1">
      <alignment vertical="center"/>
    </xf>
    <xf numFmtId="0" fontId="18" fillId="0" borderId="77" xfId="0" applyFont="1" applyFill="1" applyBorder="1" applyAlignment="1">
      <alignment horizontal="left" vertical="center"/>
    </xf>
    <xf numFmtId="0" fontId="35" fillId="0" borderId="2" xfId="0" applyFont="1" applyFill="1" applyBorder="1" applyAlignment="1">
      <alignment horizontal="left" vertical="center"/>
    </xf>
    <xf numFmtId="0" fontId="4" fillId="0" borderId="14" xfId="0" applyFont="1" applyFill="1" applyBorder="1" applyAlignment="1">
      <alignment horizontal="left" vertical="center"/>
    </xf>
    <xf numFmtId="0" fontId="18" fillId="0" borderId="14" xfId="0" applyFont="1" applyFill="1" applyBorder="1" applyAlignment="1">
      <alignment horizontal="left" vertical="center"/>
    </xf>
    <xf numFmtId="0" fontId="34" fillId="3" borderId="19" xfId="0" applyFont="1" applyFill="1" applyBorder="1" applyAlignment="1">
      <alignment vertical="center" wrapText="1"/>
    </xf>
    <xf numFmtId="0" fontId="0" fillId="9" borderId="110" xfId="0" applyFill="1" applyBorder="1" applyAlignment="1">
      <alignment vertical="center"/>
    </xf>
    <xf numFmtId="0" fontId="32" fillId="9" borderId="111" xfId="0" applyFont="1" applyFill="1" applyBorder="1" applyAlignment="1">
      <alignment horizontal="center" vertical="center" wrapText="1"/>
    </xf>
    <xf numFmtId="0" fontId="4" fillId="0" borderId="30" xfId="0" applyFont="1" applyFill="1" applyBorder="1" applyAlignment="1">
      <alignment vertical="center"/>
    </xf>
    <xf numFmtId="0" fontId="4" fillId="0" borderId="0" xfId="0" applyFont="1" applyFill="1" applyBorder="1" applyAlignment="1">
      <alignment vertical="center"/>
    </xf>
    <xf numFmtId="0" fontId="4" fillId="0" borderId="5" xfId="0" applyFont="1" applyFill="1" applyBorder="1" applyAlignment="1">
      <alignment horizontal="right" vertical="center"/>
    </xf>
    <xf numFmtId="0" fontId="4" fillId="0" borderId="2" xfId="0" applyFont="1" applyFill="1" applyBorder="1" applyAlignment="1">
      <alignment vertical="center"/>
    </xf>
    <xf numFmtId="0" fontId="5" fillId="0" borderId="115" xfId="0" applyFont="1" applyFill="1" applyBorder="1" applyAlignment="1">
      <alignment horizontal="left" vertical="center"/>
    </xf>
    <xf numFmtId="0" fontId="4" fillId="0" borderId="115"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39" fillId="0" borderId="0" xfId="3" applyFont="1" applyAlignment="1">
      <alignment horizontal="center" vertical="center"/>
    </xf>
    <xf numFmtId="0" fontId="2" fillId="0" borderId="0" xfId="3" applyAlignment="1">
      <alignment horizontal="center" vertical="center"/>
    </xf>
    <xf numFmtId="0" fontId="2" fillId="0" borderId="0" xfId="3" applyAlignment="1">
      <alignment vertical="center"/>
    </xf>
    <xf numFmtId="0" fontId="38" fillId="0" borderId="116" xfId="3" applyFont="1" applyBorder="1" applyAlignment="1">
      <alignment horizontal="center"/>
    </xf>
    <xf numFmtId="0" fontId="38" fillId="0" borderId="117" xfId="3" applyFont="1" applyBorder="1" applyAlignment="1">
      <alignment horizontal="center"/>
    </xf>
    <xf numFmtId="0" fontId="2" fillId="0" borderId="0" xfId="3" applyAlignment="1">
      <alignment horizontal="center"/>
    </xf>
    <xf numFmtId="0" fontId="38" fillId="0" borderId="0" xfId="3" applyFont="1" applyAlignment="1">
      <alignment horizontal="center"/>
    </xf>
    <xf numFmtId="2" fontId="2" fillId="0" borderId="118" xfId="3" applyNumberFormat="1" applyBorder="1" applyAlignment="1">
      <alignment horizontal="center"/>
    </xf>
    <xf numFmtId="2" fontId="2" fillId="0" borderId="78" xfId="3" applyNumberFormat="1" applyBorder="1" applyAlignment="1">
      <alignment horizontal="center"/>
    </xf>
    <xf numFmtId="0" fontId="2" fillId="0" borderId="0" xfId="3" applyAlignment="1">
      <alignment horizontal="right"/>
    </xf>
    <xf numFmtId="2" fontId="2" fillId="0" borderId="121" xfId="3" applyNumberFormat="1" applyBorder="1" applyAlignment="1">
      <alignment horizontal="center"/>
    </xf>
    <xf numFmtId="2" fontId="2" fillId="0" borderId="123" xfId="3" applyNumberFormat="1" applyBorder="1" applyAlignment="1">
      <alignment horizontal="center"/>
    </xf>
    <xf numFmtId="0" fontId="38" fillId="0" borderId="4" xfId="3" applyFont="1" applyBorder="1" applyAlignment="1">
      <alignment horizontal="right" vertical="center"/>
    </xf>
    <xf numFmtId="0" fontId="41" fillId="0" borderId="6" xfId="3" applyFont="1" applyBorder="1" applyAlignment="1">
      <alignment horizontal="left" vertical="center"/>
    </xf>
    <xf numFmtId="0" fontId="38" fillId="0" borderId="126" xfId="3" applyFont="1" applyBorder="1" applyAlignment="1">
      <alignment horizontal="center" vertical="center"/>
    </xf>
    <xf numFmtId="2" fontId="2" fillId="0" borderId="132" xfId="3" applyNumberFormat="1" applyBorder="1" applyAlignment="1">
      <alignment horizontal="center"/>
    </xf>
    <xf numFmtId="1" fontId="42" fillId="0" borderId="17" xfId="3" applyNumberFormat="1" applyFont="1" applyBorder="1" applyAlignment="1">
      <alignment horizontal="center" vertical="center"/>
    </xf>
    <xf numFmtId="1" fontId="42" fillId="0" borderId="16" xfId="3" applyNumberFormat="1" applyFont="1" applyBorder="1" applyAlignment="1">
      <alignment horizontal="center" vertical="center"/>
    </xf>
    <xf numFmtId="1" fontId="42" fillId="0" borderId="79" xfId="3" applyNumberFormat="1" applyFont="1" applyBorder="1" applyAlignment="1">
      <alignment horizontal="center" vertical="center"/>
    </xf>
    <xf numFmtId="1" fontId="42" fillId="0" borderId="131" xfId="3" applyNumberFormat="1" applyFont="1" applyBorder="1" applyAlignment="1">
      <alignment horizontal="center" vertical="center"/>
    </xf>
    <xf numFmtId="1" fontId="42" fillId="0" borderId="133" xfId="3" applyNumberFormat="1" applyFont="1" applyBorder="1" applyAlignment="1">
      <alignment horizontal="center" vertical="center"/>
    </xf>
    <xf numFmtId="0" fontId="2" fillId="0" borderId="16" xfId="3" applyBorder="1" applyAlignment="1">
      <alignment horizontal="center" vertical="center"/>
    </xf>
    <xf numFmtId="0" fontId="2" fillId="0" borderId="78" xfId="3" applyBorder="1" applyAlignment="1">
      <alignment horizontal="center" vertical="center"/>
    </xf>
    <xf numFmtId="0" fontId="42" fillId="0" borderId="134" xfId="3" applyFont="1" applyBorder="1" applyAlignment="1">
      <alignment horizontal="center" vertical="center"/>
    </xf>
    <xf numFmtId="0" fontId="2" fillId="0" borderId="135" xfId="3" applyBorder="1" applyAlignment="1">
      <alignment horizontal="center" vertical="center"/>
    </xf>
    <xf numFmtId="0" fontId="2" fillId="0" borderId="131" xfId="3" applyBorder="1" applyAlignment="1">
      <alignment horizontal="center" vertical="center"/>
    </xf>
    <xf numFmtId="0" fontId="2" fillId="0" borderId="132" xfId="3" applyBorder="1" applyAlignment="1">
      <alignment horizontal="center" vertical="center"/>
    </xf>
    <xf numFmtId="0" fontId="2" fillId="0" borderId="136" xfId="3" applyBorder="1" applyAlignment="1">
      <alignment horizontal="center" vertical="center"/>
    </xf>
    <xf numFmtId="0" fontId="2" fillId="0" borderId="17" xfId="3" applyBorder="1" applyAlignment="1">
      <alignment horizontal="center" vertical="center"/>
    </xf>
    <xf numFmtId="0" fontId="2" fillId="0" borderId="123" xfId="3" applyBorder="1" applyAlignment="1">
      <alignment horizontal="center" vertical="center"/>
    </xf>
    <xf numFmtId="2" fontId="2" fillId="0" borderId="133" xfId="3" applyNumberFormat="1" applyFont="1" applyBorder="1" applyAlignment="1">
      <alignment horizontal="center"/>
    </xf>
    <xf numFmtId="2" fontId="2" fillId="0" borderId="16" xfId="3" applyNumberFormat="1" applyFont="1" applyBorder="1" applyAlignment="1">
      <alignment horizontal="center"/>
    </xf>
    <xf numFmtId="2" fontId="2" fillId="0" borderId="79" xfId="3" applyNumberFormat="1" applyFont="1" applyBorder="1" applyAlignment="1">
      <alignment horizontal="center"/>
    </xf>
    <xf numFmtId="2" fontId="2" fillId="0" borderId="17" xfId="3" applyNumberFormat="1" applyFont="1" applyBorder="1" applyAlignment="1">
      <alignment horizontal="center"/>
    </xf>
    <xf numFmtId="2" fontId="2" fillId="0" borderId="131" xfId="3" applyNumberFormat="1" applyFont="1" applyBorder="1" applyAlignment="1">
      <alignment horizontal="center"/>
    </xf>
    <xf numFmtId="0" fontId="38" fillId="0" borderId="140" xfId="3" applyFont="1" applyBorder="1" applyAlignment="1">
      <alignment horizontal="center" vertical="center"/>
    </xf>
    <xf numFmtId="0" fontId="42" fillId="0" borderId="142" xfId="3" applyFont="1" applyBorder="1" applyAlignment="1">
      <alignment horizontal="left" vertical="center"/>
    </xf>
    <xf numFmtId="0" fontId="42" fillId="0" borderId="143" xfId="3" applyFont="1" applyBorder="1" applyAlignment="1">
      <alignment horizontal="left" vertical="center"/>
    </xf>
    <xf numFmtId="0" fontId="42" fillId="0" borderId="88" xfId="3" applyFont="1" applyBorder="1" applyAlignment="1">
      <alignment horizontal="left" vertical="center"/>
    </xf>
    <xf numFmtId="0" fontId="42" fillId="0" borderId="90" xfId="3" quotePrefix="1" applyFont="1" applyBorder="1" applyAlignment="1">
      <alignment horizontal="left" vertical="center"/>
    </xf>
    <xf numFmtId="0" fontId="42" fillId="0" borderId="90" xfId="3" applyFont="1" applyBorder="1" applyAlignment="1">
      <alignment horizontal="left" vertical="center"/>
    </xf>
    <xf numFmtId="0" fontId="42" fillId="0" borderId="81" xfId="3" applyFont="1" applyBorder="1" applyAlignment="1">
      <alignment horizontal="left" vertical="center"/>
    </xf>
    <xf numFmtId="0" fontId="42" fillId="0" borderId="80" xfId="3" applyFont="1" applyBorder="1" applyAlignment="1">
      <alignment horizontal="left" vertical="center"/>
    </xf>
    <xf numFmtId="0" fontId="42" fillId="0" borderId="145" xfId="3" applyFont="1" applyBorder="1" applyAlignment="1">
      <alignment horizontal="left" vertical="center"/>
    </xf>
    <xf numFmtId="0" fontId="42" fillId="0" borderId="146" xfId="3" applyFont="1" applyBorder="1" applyAlignment="1">
      <alignment horizontal="left" vertical="center"/>
    </xf>
    <xf numFmtId="0" fontId="1" fillId="0" borderId="0" xfId="4"/>
    <xf numFmtId="0" fontId="1" fillId="0" borderId="21" xfId="4" applyBorder="1" applyAlignment="1">
      <alignment horizontal="left" vertical="center" wrapText="1" indent="1"/>
    </xf>
    <xf numFmtId="0" fontId="1" fillId="0" borderId="72" xfId="4" applyBorder="1" applyAlignment="1">
      <alignment horizontal="left" vertical="center" wrapText="1" indent="1"/>
    </xf>
    <xf numFmtId="0" fontId="1" fillId="0" borderId="23" xfId="4" applyBorder="1" applyAlignment="1">
      <alignment horizontal="left" vertical="center" wrapText="1" indent="1"/>
    </xf>
    <xf numFmtId="0" fontId="45" fillId="0" borderId="72" xfId="4" applyFont="1" applyBorder="1" applyAlignment="1">
      <alignment horizontal="left" vertical="center" wrapText="1" indent="2"/>
    </xf>
    <xf numFmtId="0" fontId="1" fillId="0" borderId="72" xfId="4" applyBorder="1" applyAlignment="1">
      <alignment horizontal="left" vertical="center" wrapText="1" indent="3"/>
    </xf>
    <xf numFmtId="0" fontId="1" fillId="0" borderId="23" xfId="4" applyBorder="1" applyAlignment="1">
      <alignment horizontal="left" vertical="center" wrapText="1" indent="3"/>
    </xf>
    <xf numFmtId="0" fontId="1" fillId="0" borderId="88" xfId="4" applyBorder="1" applyAlignment="1">
      <alignment horizontal="left" vertical="center" wrapText="1" indent="1"/>
    </xf>
    <xf numFmtId="0" fontId="1" fillId="0" borderId="21" xfId="4" applyFont="1" applyBorder="1" applyAlignment="1">
      <alignment horizontal="left" vertical="center" wrapText="1" indent="1"/>
    </xf>
    <xf numFmtId="0" fontId="1" fillId="0" borderId="72" xfId="4" applyFont="1" applyBorder="1" applyAlignment="1">
      <alignment horizontal="left" vertical="center" wrapText="1" indent="1"/>
    </xf>
    <xf numFmtId="0" fontId="1" fillId="0" borderId="23" xfId="4" applyFont="1" applyBorder="1" applyAlignment="1">
      <alignment horizontal="left" vertical="center" wrapText="1" indent="1"/>
    </xf>
    <xf numFmtId="0" fontId="1" fillId="0" borderId="88" xfId="4" applyFont="1" applyBorder="1" applyAlignment="1">
      <alignment horizontal="left" vertical="center" wrapText="1" indent="1"/>
    </xf>
    <xf numFmtId="0" fontId="1" fillId="0" borderId="25" xfId="4" applyBorder="1" applyAlignment="1">
      <alignment horizontal="left" vertical="center" wrapText="1"/>
    </xf>
    <xf numFmtId="0" fontId="1" fillId="0" borderId="24" xfId="4" applyBorder="1" applyAlignment="1">
      <alignment horizontal="left" vertical="center" wrapText="1"/>
    </xf>
    <xf numFmtId="0" fontId="1" fillId="0" borderId="90" xfId="4" applyBorder="1" applyAlignment="1">
      <alignment horizontal="left" vertical="center" wrapText="1"/>
    </xf>
    <xf numFmtId="0" fontId="1" fillId="0" borderId="90" xfId="4" applyFont="1" applyBorder="1" applyAlignment="1">
      <alignment horizontal="left" vertical="center" wrapText="1"/>
    </xf>
    <xf numFmtId="0" fontId="1" fillId="0" borderId="22" xfId="4" applyBorder="1" applyAlignment="1">
      <alignment horizontal="left" vertical="center"/>
    </xf>
    <xf numFmtId="0" fontId="1" fillId="0" borderId="0" xfId="4" applyAlignment="1">
      <alignment horizontal="left" vertical="center"/>
    </xf>
    <xf numFmtId="0" fontId="47" fillId="0" borderId="25" xfId="4" applyFont="1" applyBorder="1" applyAlignment="1">
      <alignment horizontal="center" vertical="center" wrapText="1"/>
    </xf>
    <xf numFmtId="0" fontId="47" fillId="0" borderId="24" xfId="4" applyFont="1" applyBorder="1" applyAlignment="1">
      <alignment horizontal="center" vertical="center" wrapText="1"/>
    </xf>
    <xf numFmtId="0" fontId="36" fillId="3" borderId="18" xfId="0" applyFont="1" applyFill="1" applyBorder="1" applyAlignment="1">
      <alignment horizontal="center" vertical="center" wrapText="1"/>
    </xf>
    <xf numFmtId="0" fontId="36" fillId="3" borderId="19" xfId="0" applyFont="1" applyFill="1" applyBorder="1" applyAlignment="1">
      <alignment horizontal="center" vertical="center" wrapText="1"/>
    </xf>
    <xf numFmtId="0" fontId="36" fillId="3" borderId="20" xfId="0" applyFont="1" applyFill="1" applyBorder="1" applyAlignment="1">
      <alignment horizontal="center" vertical="center" wrapText="1"/>
    </xf>
    <xf numFmtId="0" fontId="4" fillId="0" borderId="8" xfId="0" applyFont="1" applyFill="1" applyBorder="1" applyAlignment="1">
      <alignment horizontal="center" vertical="top"/>
    </xf>
    <xf numFmtId="0" fontId="4" fillId="0" borderId="9" xfId="0" applyFont="1" applyFill="1" applyBorder="1" applyAlignment="1">
      <alignment horizontal="center" vertical="top"/>
    </xf>
    <xf numFmtId="0" fontId="4" fillId="0" borderId="10" xfId="0" applyFont="1" applyFill="1" applyBorder="1" applyAlignment="1">
      <alignment horizontal="center" vertical="top"/>
    </xf>
    <xf numFmtId="0" fontId="4" fillId="0" borderId="2" xfId="0" applyFont="1" applyFill="1" applyBorder="1" applyAlignment="1">
      <alignment horizontal="center" vertical="top"/>
    </xf>
    <xf numFmtId="0" fontId="4" fillId="0" borderId="0" xfId="0" applyFont="1" applyFill="1" applyBorder="1" applyAlignment="1">
      <alignment horizontal="center" vertical="top"/>
    </xf>
    <xf numFmtId="0" fontId="4" fillId="0" borderId="3" xfId="0" applyFont="1" applyFill="1" applyBorder="1" applyAlignment="1">
      <alignment horizontal="center" vertical="top"/>
    </xf>
    <xf numFmtId="0" fontId="4" fillId="0" borderId="4" xfId="0" applyFont="1" applyFill="1" applyBorder="1" applyAlignment="1">
      <alignment horizontal="center" vertical="top"/>
    </xf>
    <xf numFmtId="0" fontId="4" fillId="0" borderId="5" xfId="0" applyFont="1" applyFill="1" applyBorder="1" applyAlignment="1">
      <alignment horizontal="center" vertical="top"/>
    </xf>
    <xf numFmtId="0" fontId="4" fillId="0" borderId="6" xfId="0" applyFont="1" applyFill="1" applyBorder="1" applyAlignment="1">
      <alignment horizontal="center" vertical="top"/>
    </xf>
    <xf numFmtId="0" fontId="5" fillId="5" borderId="27" xfId="0" applyFont="1" applyFill="1" applyBorder="1" applyAlignment="1">
      <alignment horizontal="center" vertical="center"/>
    </xf>
    <xf numFmtId="0" fontId="5" fillId="5" borderId="28"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20" xfId="0" applyFont="1" applyFill="1" applyBorder="1" applyAlignment="1">
      <alignment horizontal="center" vertical="center"/>
    </xf>
    <xf numFmtId="0" fontId="5" fillId="5" borderId="29" xfId="0" applyFont="1" applyFill="1" applyBorder="1" applyAlignment="1">
      <alignment horizontal="center" vertical="center"/>
    </xf>
    <xf numFmtId="0" fontId="19" fillId="0" borderId="2" xfId="0" applyFont="1" applyBorder="1" applyAlignment="1">
      <alignment horizontal="left" vertical="center" wrapText="1"/>
    </xf>
    <xf numFmtId="0" fontId="19" fillId="0" borderId="0" xfId="0" applyFont="1" applyBorder="1" applyAlignment="1">
      <alignment horizontal="left" vertical="center" wrapText="1"/>
    </xf>
    <xf numFmtId="0" fontId="19" fillId="0" borderId="25"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75" xfId="0" applyFont="1" applyBorder="1" applyAlignment="1">
      <alignment horizontal="left" vertical="center" wrapText="1"/>
    </xf>
    <xf numFmtId="0" fontId="5" fillId="4" borderId="18" xfId="0" applyFont="1" applyFill="1" applyBorder="1" applyAlignment="1">
      <alignment horizontal="center" vertical="center"/>
    </xf>
    <xf numFmtId="0" fontId="5" fillId="4" borderId="19" xfId="0" applyFont="1" applyFill="1" applyBorder="1" applyAlignment="1">
      <alignment horizontal="center" vertical="center"/>
    </xf>
    <xf numFmtId="0" fontId="5" fillId="4" borderId="20" xfId="0" applyFont="1" applyFill="1" applyBorder="1" applyAlignment="1">
      <alignment horizontal="center" vertical="center"/>
    </xf>
    <xf numFmtId="3" fontId="5" fillId="0" borderId="17" xfId="0" applyNumberFormat="1" applyFont="1" applyFill="1" applyBorder="1" applyAlignment="1">
      <alignment horizontal="center" vertical="center"/>
    </xf>
    <xf numFmtId="0" fontId="5" fillId="0" borderId="1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24" xfId="0" applyFont="1" applyFill="1" applyBorder="1" applyAlignment="1">
      <alignment horizontal="center" vertical="center"/>
    </xf>
    <xf numFmtId="0" fontId="4" fillId="6" borderId="88" xfId="0" applyFont="1" applyFill="1" applyBorder="1" applyAlignment="1">
      <alignment horizontal="center" vertical="center"/>
    </xf>
    <xf numFmtId="0" fontId="4" fillId="6" borderId="89" xfId="0" applyFont="1" applyFill="1" applyBorder="1" applyAlignment="1">
      <alignment horizontal="center" vertical="center"/>
    </xf>
    <xf numFmtId="0" fontId="4" fillId="6" borderId="90" xfId="0" applyFont="1" applyFill="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16" fillId="0" borderId="59" xfId="0" applyFont="1" applyBorder="1" applyAlignment="1">
      <alignment horizontal="center" vertical="center" wrapText="1"/>
    </xf>
    <xf numFmtId="0" fontId="16" fillId="0" borderId="62"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60" xfId="0" applyFont="1" applyBorder="1" applyAlignment="1">
      <alignment horizontal="center" vertical="center" wrapText="1"/>
    </xf>
    <xf numFmtId="0" fontId="12" fillId="0" borderId="62" xfId="0" applyFont="1" applyBorder="1" applyAlignment="1">
      <alignment horizontal="center" vertical="center" wrapText="1"/>
    </xf>
    <xf numFmtId="0" fontId="4" fillId="0" borderId="56" xfId="0" applyFont="1" applyFill="1" applyBorder="1" applyAlignment="1">
      <alignment vertical="center"/>
    </xf>
    <xf numFmtId="0" fontId="4" fillId="0" borderId="57" xfId="0" applyFont="1" applyFill="1" applyBorder="1" applyAlignment="1">
      <alignment vertical="center"/>
    </xf>
    <xf numFmtId="0" fontId="4" fillId="0" borderId="58" xfId="0" applyFont="1" applyFill="1" applyBorder="1" applyAlignment="1">
      <alignment vertical="center"/>
    </xf>
    <xf numFmtId="0" fontId="4" fillId="0" borderId="63" xfId="0" applyFont="1" applyFill="1" applyBorder="1" applyAlignment="1">
      <alignment vertical="center"/>
    </xf>
    <xf numFmtId="0" fontId="4" fillId="0" borderId="60" xfId="0" applyFont="1" applyFill="1" applyBorder="1" applyAlignment="1">
      <alignment vertical="center"/>
    </xf>
    <xf numFmtId="0" fontId="4" fillId="0" borderId="61" xfId="0" applyFont="1" applyFill="1" applyBorder="1" applyAlignment="1">
      <alignment vertical="center"/>
    </xf>
    <xf numFmtId="0" fontId="4" fillId="0" borderId="30" xfId="0" applyFont="1" applyFill="1" applyBorder="1" applyAlignment="1">
      <alignment vertical="center"/>
    </xf>
    <xf numFmtId="0" fontId="4" fillId="0" borderId="0" xfId="0" applyFont="1" applyFill="1" applyBorder="1" applyAlignment="1">
      <alignment vertical="center"/>
    </xf>
    <xf numFmtId="0" fontId="4" fillId="0" borderId="33" xfId="0" applyFont="1" applyFill="1" applyBorder="1" applyAlignment="1">
      <alignment vertical="center"/>
    </xf>
    <xf numFmtId="0" fontId="12" fillId="0" borderId="59" xfId="0" applyFont="1"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wrapText="1"/>
    </xf>
    <xf numFmtId="0" fontId="12" fillId="0" borderId="32" xfId="0" applyFont="1" applyBorder="1" applyAlignment="1">
      <alignment vertical="center" wrapText="1"/>
    </xf>
    <xf numFmtId="0" fontId="12" fillId="0" borderId="0" xfId="0" applyFont="1" applyBorder="1" applyAlignment="1">
      <alignment vertical="center" wrapText="1"/>
    </xf>
    <xf numFmtId="0" fontId="12" fillId="0" borderId="33" xfId="0" applyFont="1" applyBorder="1" applyAlignment="1">
      <alignment vertical="center" wrapText="1"/>
    </xf>
    <xf numFmtId="0" fontId="12" fillId="0" borderId="54" xfId="0" applyFont="1" applyBorder="1" applyAlignment="1">
      <alignment vertical="center" wrapText="1"/>
    </xf>
    <xf numFmtId="0" fontId="12" fillId="0" borderId="57" xfId="0" applyFont="1" applyBorder="1" applyAlignment="1">
      <alignment vertical="center" wrapText="1"/>
    </xf>
    <xf numFmtId="0" fontId="12" fillId="0" borderId="58" xfId="0" applyFont="1" applyBorder="1" applyAlignment="1">
      <alignment vertical="center" wrapText="1"/>
    </xf>
    <xf numFmtId="0" fontId="12" fillId="0" borderId="56" xfId="0" applyFont="1" applyBorder="1" applyAlignment="1">
      <alignment horizontal="center" vertical="center" wrapText="1"/>
    </xf>
    <xf numFmtId="0" fontId="12" fillId="0" borderId="57" xfId="0" applyFont="1" applyBorder="1" applyAlignment="1">
      <alignment horizontal="center" vertical="center" wrapText="1"/>
    </xf>
    <xf numFmtId="0" fontId="12" fillId="0" borderId="55" xfId="0" applyFont="1" applyBorder="1" applyAlignment="1">
      <alignment horizontal="center"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19" fillId="0" borderId="27" xfId="0" applyFont="1" applyBorder="1" applyAlignment="1">
      <alignment vertical="center" wrapText="1"/>
    </xf>
    <xf numFmtId="0" fontId="19" fillId="0" borderId="28" xfId="0" applyFont="1" applyBorder="1" applyAlignment="1">
      <alignment vertical="center" wrapText="1"/>
    </xf>
    <xf numFmtId="0" fontId="19" fillId="0" borderId="2" xfId="0" applyFont="1" applyBorder="1" applyAlignment="1">
      <alignment vertical="center" wrapText="1"/>
    </xf>
    <xf numFmtId="0" fontId="19" fillId="0" borderId="0" xfId="0" applyFont="1" applyBorder="1" applyAlignment="1">
      <alignment vertical="center" wrapText="1"/>
    </xf>
    <xf numFmtId="164" fontId="11" fillId="0" borderId="50" xfId="0" applyNumberFormat="1" applyFont="1" applyFill="1" applyBorder="1" applyAlignment="1">
      <alignment horizontal="center" vertical="center"/>
    </xf>
    <xf numFmtId="164" fontId="11" fillId="0" borderId="36" xfId="0" applyNumberFormat="1" applyFont="1" applyFill="1" applyBorder="1" applyAlignment="1">
      <alignment horizontal="center" vertical="center"/>
    </xf>
    <xf numFmtId="164" fontId="11" fillId="0" borderId="51" xfId="0" applyNumberFormat="1" applyFont="1" applyFill="1" applyBorder="1" applyAlignment="1">
      <alignment horizontal="center" vertical="center"/>
    </xf>
    <xf numFmtId="0" fontId="18" fillId="8" borderId="72" xfId="0" applyFont="1" applyFill="1" applyBorder="1" applyAlignment="1">
      <alignment horizontal="center" vertical="center"/>
    </xf>
    <xf numFmtId="0" fontId="18" fillId="8" borderId="25" xfId="0" applyFont="1" applyFill="1" applyBorder="1" applyAlignment="1">
      <alignment horizontal="center" vertical="center"/>
    </xf>
    <xf numFmtId="0" fontId="18" fillId="8" borderId="73" xfId="0" applyFont="1" applyFill="1" applyBorder="1" applyAlignment="1">
      <alignment horizontal="center" vertical="center"/>
    </xf>
    <xf numFmtId="0" fontId="18" fillId="8" borderId="75" xfId="0" applyFont="1" applyFill="1" applyBorder="1" applyAlignment="1">
      <alignment horizontal="center" vertical="center"/>
    </xf>
    <xf numFmtId="0" fontId="18" fillId="8" borderId="26" xfId="0" applyFont="1" applyFill="1" applyBorder="1" applyAlignment="1">
      <alignment horizontal="center" vertical="center"/>
    </xf>
    <xf numFmtId="0" fontId="18" fillId="8" borderId="76" xfId="0" applyFont="1" applyFill="1" applyBorder="1" applyAlignment="1">
      <alignment horizontal="center" vertical="center"/>
    </xf>
    <xf numFmtId="0" fontId="18" fillId="8" borderId="71" xfId="0" applyFont="1" applyFill="1" applyBorder="1" applyAlignment="1">
      <alignment horizontal="center" vertical="center"/>
    </xf>
    <xf numFmtId="0" fontId="18" fillId="8" borderId="74" xfId="0" applyFont="1" applyFill="1" applyBorder="1" applyAlignment="1">
      <alignment horizontal="center" vertical="center"/>
    </xf>
    <xf numFmtId="0" fontId="19" fillId="0" borderId="69" xfId="0" applyFont="1" applyBorder="1" applyAlignment="1">
      <alignment horizontal="left" vertical="top" wrapText="1"/>
    </xf>
    <xf numFmtId="0" fontId="19" fillId="0" borderId="9" xfId="0" applyFont="1" applyBorder="1" applyAlignment="1">
      <alignment horizontal="left" vertical="top" wrapText="1"/>
    </xf>
    <xf numFmtId="0" fontId="19" fillId="0" borderId="70" xfId="0" applyFont="1" applyBorder="1" applyAlignment="1">
      <alignment horizontal="left" vertical="top" wrapText="1"/>
    </xf>
    <xf numFmtId="0" fontId="19" fillId="0" borderId="5" xfId="0" applyFont="1" applyBorder="1" applyAlignment="1">
      <alignment horizontal="left" vertical="top" wrapText="1"/>
    </xf>
    <xf numFmtId="0" fontId="4" fillId="0" borderId="12" xfId="0" applyFont="1" applyFill="1" applyBorder="1" applyAlignment="1">
      <alignment horizontal="center" vertical="center"/>
    </xf>
    <xf numFmtId="0" fontId="4" fillId="0" borderId="16" xfId="0" applyFont="1" applyFill="1" applyBorder="1" applyAlignment="1">
      <alignment horizontal="center" vertical="center"/>
    </xf>
    <xf numFmtId="1" fontId="4" fillId="0" borderId="12" xfId="0" applyNumberFormat="1" applyFont="1" applyFill="1" applyBorder="1" applyAlignment="1">
      <alignment horizontal="center" vertical="center"/>
    </xf>
    <xf numFmtId="1" fontId="4" fillId="0" borderId="16" xfId="0" applyNumberFormat="1" applyFont="1" applyFill="1" applyBorder="1" applyAlignment="1">
      <alignment horizontal="center" vertical="center"/>
    </xf>
    <xf numFmtId="0" fontId="19" fillId="0" borderId="4" xfId="0" applyFont="1" applyBorder="1" applyAlignment="1">
      <alignment vertical="center" wrapText="1"/>
    </xf>
    <xf numFmtId="0" fontId="19" fillId="0" borderId="5" xfId="0" applyFont="1" applyBorder="1" applyAlignment="1">
      <alignment vertical="center" wrapText="1"/>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9" fillId="0" borderId="40" xfId="0" applyFont="1" applyBorder="1" applyAlignment="1">
      <alignment horizontal="left" vertical="center" wrapText="1"/>
    </xf>
    <xf numFmtId="0" fontId="19" fillId="0" borderId="41" xfId="0" applyFont="1" applyBorder="1" applyAlignment="1">
      <alignment horizontal="left" vertical="center" wrapText="1"/>
    </xf>
    <xf numFmtId="0" fontId="19" fillId="0" borderId="35" xfId="0" applyFont="1" applyBorder="1" applyAlignment="1">
      <alignment horizontal="left" vertical="center" wrapText="1"/>
    </xf>
    <xf numFmtId="0" fontId="19" fillId="0" borderId="36" xfId="0" applyFont="1" applyBorder="1" applyAlignment="1">
      <alignment horizontal="left" vertical="center" wrapText="1"/>
    </xf>
    <xf numFmtId="0" fontId="19" fillId="0" borderId="32" xfId="0" applyFont="1" applyBorder="1" applyAlignment="1">
      <alignment horizontal="left" vertical="center" wrapText="1"/>
    </xf>
    <xf numFmtId="0" fontId="22" fillId="0" borderId="40" xfId="0" applyFont="1" applyBorder="1" applyAlignment="1">
      <alignment horizontal="left" vertical="center" wrapText="1"/>
    </xf>
    <xf numFmtId="0" fontId="22" fillId="0" borderId="41" xfId="0" applyFont="1" applyBorder="1" applyAlignment="1">
      <alignment horizontal="left" vertical="center" wrapText="1"/>
    </xf>
    <xf numFmtId="0" fontId="23" fillId="0" borderId="41" xfId="0" applyFont="1" applyBorder="1" applyAlignment="1">
      <alignment horizontal="justify" vertical="center" wrapText="1"/>
    </xf>
    <xf numFmtId="0" fontId="23" fillId="0" borderId="42" xfId="0" applyFont="1" applyBorder="1" applyAlignment="1">
      <alignment horizontal="justify" vertical="center" wrapText="1"/>
    </xf>
    <xf numFmtId="165" fontId="30" fillId="7" borderId="16" xfId="1" applyNumberFormat="1" applyFont="1" applyFill="1" applyBorder="1" applyAlignment="1">
      <alignment horizontal="center" vertical="center"/>
    </xf>
    <xf numFmtId="165" fontId="30" fillId="7" borderId="103" xfId="1" applyNumberFormat="1" applyFont="1" applyFill="1" applyBorder="1" applyAlignment="1">
      <alignment horizontal="center" vertical="center"/>
    </xf>
    <xf numFmtId="0" fontId="23" fillId="0" borderId="0" xfId="0" applyFont="1" applyBorder="1" applyAlignment="1">
      <alignment horizontal="justify" vertical="center" wrapText="1"/>
    </xf>
    <xf numFmtId="0" fontId="23" fillId="0" borderId="33" xfId="0" applyFont="1" applyBorder="1" applyAlignment="1">
      <alignment horizontal="justify" vertical="center" wrapText="1"/>
    </xf>
    <xf numFmtId="0" fontId="23" fillId="0" borderId="36" xfId="0" applyFont="1" applyBorder="1" applyAlignment="1">
      <alignment horizontal="justify" vertical="center" wrapText="1"/>
    </xf>
    <xf numFmtId="0" fontId="23" fillId="0" borderId="37" xfId="0" applyFont="1" applyBorder="1" applyAlignment="1">
      <alignment horizontal="justify" vertical="center" wrapText="1"/>
    </xf>
    <xf numFmtId="0" fontId="23" fillId="0" borderId="28" xfId="0" applyFont="1" applyBorder="1" applyAlignment="1">
      <alignment horizontal="justify" vertical="center"/>
    </xf>
    <xf numFmtId="0" fontId="23" fillId="0" borderId="29" xfId="0" applyFont="1" applyBorder="1" applyAlignment="1">
      <alignment horizontal="justify" vertical="center"/>
    </xf>
    <xf numFmtId="0" fontId="23" fillId="0" borderId="28" xfId="0" applyFont="1" applyBorder="1" applyAlignment="1">
      <alignment horizontal="justify" vertical="center" wrapText="1"/>
    </xf>
    <xf numFmtId="0" fontId="23" fillId="0" borderId="29" xfId="0" applyFont="1" applyBorder="1" applyAlignment="1">
      <alignment horizontal="justify" vertical="center" wrapText="1"/>
    </xf>
    <xf numFmtId="0" fontId="4" fillId="6" borderId="92" xfId="0" applyFont="1" applyFill="1" applyBorder="1" applyAlignment="1">
      <alignment horizontal="left" vertical="center"/>
    </xf>
    <xf numFmtId="0" fontId="4" fillId="6" borderId="89" xfId="0" applyFont="1" applyFill="1" applyBorder="1" applyAlignment="1">
      <alignment horizontal="left" vertical="center"/>
    </xf>
    <xf numFmtId="0" fontId="4" fillId="6" borderId="49" xfId="0" applyFont="1" applyFill="1" applyBorder="1" applyAlignment="1">
      <alignment horizontal="left" vertical="center"/>
    </xf>
    <xf numFmtId="3" fontId="31" fillId="6" borderId="90" xfId="0" applyNumberFormat="1" applyFont="1" applyFill="1" applyBorder="1" applyAlignment="1">
      <alignment horizontal="center" vertical="center"/>
    </xf>
    <xf numFmtId="3" fontId="31" fillId="6" borderId="16" xfId="0" applyNumberFormat="1" applyFont="1" applyFill="1" applyBorder="1" applyAlignment="1">
      <alignment horizontal="center" vertical="center"/>
    </xf>
    <xf numFmtId="3" fontId="31" fillId="6" borderId="22" xfId="0" applyNumberFormat="1" applyFont="1" applyFill="1" applyBorder="1" applyAlignment="1">
      <alignment horizontal="center" vertical="center"/>
    </xf>
    <xf numFmtId="3" fontId="31" fillId="6" borderId="103" xfId="0" applyNumberFormat="1" applyFont="1" applyFill="1" applyBorder="1" applyAlignment="1">
      <alignment horizontal="center" vertical="center"/>
    </xf>
    <xf numFmtId="0" fontId="5" fillId="0" borderId="67" xfId="0" applyFont="1" applyFill="1" applyBorder="1" applyAlignment="1">
      <alignment horizontal="center" vertical="center"/>
    </xf>
    <xf numFmtId="0" fontId="5" fillId="0" borderId="66" xfId="0" applyFont="1" applyFill="1" applyBorder="1" applyAlignment="1">
      <alignment horizontal="center" vertical="center"/>
    </xf>
    <xf numFmtId="3" fontId="30" fillId="7" borderId="77" xfId="0" applyNumberFormat="1" applyFont="1" applyFill="1" applyBorder="1" applyAlignment="1">
      <alignment horizontal="center" vertical="center"/>
    </xf>
    <xf numFmtId="0" fontId="23" fillId="0" borderId="9" xfId="0" applyFont="1" applyBorder="1" applyAlignment="1">
      <alignment horizontal="justify" vertical="center" wrapText="1"/>
    </xf>
    <xf numFmtId="0" fontId="23" fillId="0" borderId="65" xfId="0" applyFont="1" applyBorder="1" applyAlignment="1">
      <alignment horizontal="justify" vertical="center" wrapText="1"/>
    </xf>
    <xf numFmtId="0" fontId="23" fillId="0" borderId="5" xfId="0" applyFont="1" applyBorder="1" applyAlignment="1">
      <alignment horizontal="justify" vertical="center" wrapText="1"/>
    </xf>
    <xf numFmtId="0" fontId="23" fillId="0" borderId="64" xfId="0" applyFont="1" applyBorder="1" applyAlignment="1">
      <alignment horizontal="justify" vertical="center" wrapText="1"/>
    </xf>
    <xf numFmtId="0" fontId="23" fillId="0" borderId="3" xfId="0" applyFont="1" applyBorder="1" applyAlignment="1">
      <alignment horizontal="justify" vertical="center" wrapText="1"/>
    </xf>
    <xf numFmtId="0" fontId="23" fillId="0" borderId="6" xfId="0" applyFont="1" applyBorder="1" applyAlignment="1">
      <alignment horizontal="justify" vertical="center" wrapText="1"/>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23" fillId="0" borderId="10" xfId="0" applyFont="1" applyBorder="1" applyAlignment="1">
      <alignment horizontal="justify" vertical="center" wrapText="1"/>
    </xf>
    <xf numFmtId="0" fontId="25" fillId="0" borderId="9" xfId="0" applyFont="1" applyBorder="1" applyAlignment="1">
      <alignment horizontal="justify" vertical="center" wrapText="1"/>
    </xf>
    <xf numFmtId="0" fontId="24" fillId="0" borderId="9" xfId="0" applyFont="1" applyBorder="1" applyAlignment="1">
      <alignment horizontal="justify" vertical="center" wrapText="1"/>
    </xf>
    <xf numFmtId="0" fontId="24" fillId="0" borderId="10" xfId="0" applyFont="1" applyBorder="1" applyAlignment="1">
      <alignment horizontal="justify" vertical="center" wrapText="1"/>
    </xf>
    <xf numFmtId="0" fontId="26" fillId="0" borderId="0" xfId="0" applyFont="1" applyBorder="1" applyAlignment="1">
      <alignment horizontal="left" vertical="center" wrapText="1" indent="1"/>
    </xf>
    <xf numFmtId="0" fontId="26" fillId="0" borderId="3" xfId="0" applyFont="1" applyBorder="1" applyAlignment="1">
      <alignment horizontal="left" vertical="center" wrapText="1" indent="1"/>
    </xf>
    <xf numFmtId="0" fontId="25" fillId="0" borderId="0" xfId="0" applyFont="1" applyBorder="1" applyAlignment="1">
      <alignment horizontal="justify" vertical="center" wrapText="1"/>
    </xf>
    <xf numFmtId="0" fontId="24" fillId="0" borderId="0" xfId="0" applyFont="1" applyBorder="1" applyAlignment="1">
      <alignment horizontal="justify" vertical="center" wrapText="1"/>
    </xf>
    <xf numFmtId="0" fontId="24" fillId="0" borderId="3" xfId="0" applyFont="1" applyBorder="1" applyAlignment="1">
      <alignment horizontal="justify" vertical="center" wrapText="1"/>
    </xf>
    <xf numFmtId="0" fontId="26" fillId="0" borderId="5" xfId="0" applyFont="1" applyBorder="1" applyAlignment="1">
      <alignment horizontal="left" vertical="center" wrapText="1" indent="1"/>
    </xf>
    <xf numFmtId="0" fontId="26" fillId="0" borderId="6" xfId="0" applyFont="1" applyBorder="1" applyAlignment="1">
      <alignment horizontal="left" vertical="center" wrapText="1" indent="1"/>
    </xf>
    <xf numFmtId="165" fontId="30" fillId="7" borderId="89" xfId="1" applyNumberFormat="1" applyFont="1" applyFill="1" applyBorder="1" applyAlignment="1">
      <alignment horizontal="center" vertical="center"/>
    </xf>
    <xf numFmtId="0" fontId="4" fillId="0" borderId="17" xfId="0" applyFont="1" applyFill="1" applyBorder="1" applyAlignment="1">
      <alignment horizontal="center" vertical="center"/>
    </xf>
    <xf numFmtId="3" fontId="4" fillId="0" borderId="17" xfId="0" applyNumberFormat="1" applyFont="1" applyFill="1" applyBorder="1" applyAlignment="1">
      <alignment horizontal="center" vertical="center"/>
    </xf>
    <xf numFmtId="0" fontId="4" fillId="0" borderId="50" xfId="0" applyFont="1" applyFill="1" applyBorder="1" applyAlignment="1">
      <alignment vertical="center"/>
    </xf>
    <xf numFmtId="0" fontId="4" fillId="0" borderId="36" xfId="0" applyFont="1" applyFill="1" applyBorder="1" applyAlignment="1">
      <alignment vertical="center"/>
    </xf>
    <xf numFmtId="0" fontId="4" fillId="0" borderId="37" xfId="0" applyFont="1" applyFill="1" applyBorder="1" applyAlignment="1">
      <alignment vertical="center"/>
    </xf>
    <xf numFmtId="0" fontId="13" fillId="0" borderId="32"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0"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50" xfId="0" applyFont="1" applyBorder="1" applyAlignment="1">
      <alignment horizontal="center" vertical="center"/>
    </xf>
    <xf numFmtId="0" fontId="12" fillId="0" borderId="36" xfId="0" applyFont="1" applyBorder="1" applyAlignment="1">
      <alignment horizontal="center" vertical="center"/>
    </xf>
    <xf numFmtId="0" fontId="12" fillId="0" borderId="53"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40" xfId="0" applyFont="1" applyBorder="1" applyAlignment="1">
      <alignment horizontal="center" vertical="center" wrapText="1"/>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7" xfId="0" applyFont="1" applyFill="1" applyBorder="1" applyAlignment="1">
      <alignment horizontal="center" vertical="center"/>
    </xf>
    <xf numFmtId="0" fontId="9" fillId="0" borderId="52"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42" xfId="0" applyFont="1" applyBorder="1" applyAlignment="1">
      <alignment horizontal="center" vertical="center" wrapText="1"/>
    </xf>
    <xf numFmtId="0" fontId="11" fillId="0" borderId="3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33"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37" xfId="0" applyFont="1" applyFill="1" applyBorder="1" applyAlignment="1">
      <alignment horizontal="center" vertical="center"/>
    </xf>
    <xf numFmtId="0" fontId="4" fillId="0" borderId="52" xfId="0" applyFont="1" applyFill="1" applyBorder="1" applyAlignment="1">
      <alignment vertical="center"/>
    </xf>
    <xf numFmtId="0" fontId="4" fillId="0" borderId="41" xfId="0" applyFont="1" applyFill="1" applyBorder="1" applyAlignment="1">
      <alignment vertical="center"/>
    </xf>
    <xf numFmtId="0" fontId="4" fillId="0" borderId="42" xfId="0" applyFont="1" applyFill="1" applyBorder="1" applyAlignment="1">
      <alignment vertical="center"/>
    </xf>
    <xf numFmtId="0" fontId="9" fillId="0" borderId="53"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0" xfId="0" applyFont="1" applyBorder="1" applyAlignment="1">
      <alignment horizontal="center" vertical="center" wrapText="1"/>
    </xf>
    <xf numFmtId="0" fontId="11" fillId="0" borderId="51" xfId="0" applyFont="1" applyFill="1" applyBorder="1" applyAlignment="1">
      <alignment horizontal="center" vertical="center"/>
    </xf>
    <xf numFmtId="0" fontId="9" fillId="0" borderId="40" xfId="0" applyFont="1" applyBorder="1" applyAlignment="1">
      <alignment horizontal="center" vertical="center" wrapText="1"/>
    </xf>
    <xf numFmtId="164" fontId="11" fillId="0" borderId="35" xfId="0" applyNumberFormat="1" applyFont="1" applyFill="1" applyBorder="1" applyAlignment="1">
      <alignment horizontal="center" vertical="center"/>
    </xf>
    <xf numFmtId="0" fontId="16" fillId="0" borderId="31" xfId="0" applyFont="1" applyBorder="1" applyAlignment="1">
      <alignment horizontal="center" vertical="center" wrapText="1"/>
    </xf>
    <xf numFmtId="0" fontId="5" fillId="0" borderId="56"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55" xfId="0" applyFont="1" applyFill="1" applyBorder="1" applyAlignment="1">
      <alignment horizontal="center" vertical="center"/>
    </xf>
    <xf numFmtId="0" fontId="4" fillId="0" borderId="30" xfId="0" applyFont="1" applyFill="1" applyBorder="1" applyAlignment="1">
      <alignment horizontal="left" vertical="center"/>
    </xf>
    <xf numFmtId="0" fontId="4" fillId="0" borderId="0" xfId="0" applyFont="1" applyFill="1" applyBorder="1" applyAlignment="1">
      <alignment horizontal="left" vertical="center"/>
    </xf>
    <xf numFmtId="0" fontId="4" fillId="0" borderId="31" xfId="0" applyFont="1" applyFill="1" applyBorder="1" applyAlignment="1">
      <alignment horizontal="left" vertical="center"/>
    </xf>
    <xf numFmtId="0" fontId="12" fillId="0" borderId="54"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32" xfId="0" applyFont="1" applyBorder="1" applyAlignment="1">
      <alignment horizontal="center" vertical="center" wrapText="1"/>
    </xf>
    <xf numFmtId="0" fontId="5" fillId="5" borderId="112" xfId="0" applyFont="1" applyFill="1" applyBorder="1" applyAlignment="1">
      <alignment horizontal="center" vertical="center"/>
    </xf>
    <xf numFmtId="0" fontId="5" fillId="5" borderId="113" xfId="0" applyFont="1" applyFill="1" applyBorder="1" applyAlignment="1">
      <alignment horizontal="center" vertical="center"/>
    </xf>
    <xf numFmtId="0" fontId="5" fillId="5" borderId="114" xfId="0" applyFont="1" applyFill="1" applyBorder="1" applyAlignment="1">
      <alignment horizontal="center" vertical="center"/>
    </xf>
    <xf numFmtId="0" fontId="5" fillId="0" borderId="58" xfId="0" applyFont="1" applyFill="1" applyBorder="1" applyAlignment="1">
      <alignment horizontal="center" vertical="center"/>
    </xf>
    <xf numFmtId="0" fontId="10" fillId="0" borderId="40" xfId="0" applyFont="1" applyBorder="1" applyAlignment="1">
      <alignment horizontal="center" vertical="center" textRotation="255"/>
    </xf>
    <xf numFmtId="0" fontId="10" fillId="0" borderId="41" xfId="0" applyFont="1" applyBorder="1" applyAlignment="1">
      <alignment horizontal="center" vertical="center" textRotation="255"/>
    </xf>
    <xf numFmtId="0" fontId="10" fillId="0" borderId="42" xfId="0" applyFont="1" applyBorder="1" applyAlignment="1">
      <alignment horizontal="center" vertical="center" textRotation="255"/>
    </xf>
    <xf numFmtId="0" fontId="10" fillId="0" borderId="32" xfId="0" applyFont="1" applyBorder="1" applyAlignment="1">
      <alignment horizontal="center" vertical="center" textRotation="255"/>
    </xf>
    <xf numFmtId="0" fontId="10" fillId="0" borderId="0" xfId="0" applyFont="1" applyBorder="1" applyAlignment="1">
      <alignment horizontal="center" vertical="center" textRotation="255"/>
    </xf>
    <xf numFmtId="0" fontId="10" fillId="0" borderId="33" xfId="0" applyFont="1" applyBorder="1" applyAlignment="1">
      <alignment horizontal="center" vertical="center" textRotation="255"/>
    </xf>
    <xf numFmtId="0" fontId="10" fillId="0" borderId="54" xfId="0" applyFont="1" applyBorder="1" applyAlignment="1">
      <alignment horizontal="center" vertical="center" textRotation="255"/>
    </xf>
    <xf numFmtId="0" fontId="10" fillId="0" borderId="57" xfId="0" applyFont="1" applyBorder="1" applyAlignment="1">
      <alignment horizontal="center" vertical="center" textRotation="255"/>
    </xf>
    <xf numFmtId="0" fontId="10" fillId="0" borderId="58" xfId="0" applyFont="1" applyBorder="1" applyAlignment="1">
      <alignment horizontal="center" vertical="center" textRotation="255"/>
    </xf>
    <xf numFmtId="0" fontId="5" fillId="0" borderId="54" xfId="0" applyFont="1" applyFill="1" applyBorder="1" applyAlignment="1">
      <alignment horizontal="center" vertical="center"/>
    </xf>
    <xf numFmtId="0" fontId="12" fillId="0" borderId="40" xfId="0" applyFont="1" applyBorder="1" applyAlignment="1">
      <alignment vertical="center" wrapText="1"/>
    </xf>
    <xf numFmtId="0" fontId="12" fillId="0" borderId="41" xfId="0" applyFont="1" applyBorder="1" applyAlignment="1">
      <alignment vertical="center" wrapText="1"/>
    </xf>
    <xf numFmtId="0" fontId="12" fillId="0" borderId="42" xfId="0" applyFont="1" applyBorder="1" applyAlignment="1">
      <alignment vertical="center" wrapText="1"/>
    </xf>
    <xf numFmtId="0" fontId="4" fillId="0" borderId="93"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43" xfId="0" applyFont="1" applyFill="1" applyBorder="1" applyAlignment="1">
      <alignment horizontal="right" vertical="center"/>
    </xf>
    <xf numFmtId="0" fontId="4" fillId="6" borderId="39" xfId="0" applyFont="1" applyFill="1" applyBorder="1" applyAlignment="1">
      <alignment horizontal="left" vertical="center"/>
    </xf>
    <xf numFmtId="0" fontId="4" fillId="6" borderId="96" xfId="0" applyFont="1" applyFill="1" applyBorder="1" applyAlignment="1">
      <alignment horizontal="left" vertical="center"/>
    </xf>
    <xf numFmtId="0" fontId="4" fillId="6" borderId="38" xfId="0" applyFont="1" applyFill="1" applyBorder="1" applyAlignment="1">
      <alignment horizontal="left" vertical="center"/>
    </xf>
    <xf numFmtId="0" fontId="4" fillId="6" borderId="98" xfId="0" applyFont="1" applyFill="1" applyBorder="1" applyAlignment="1">
      <alignment horizontal="left" vertical="center"/>
    </xf>
    <xf numFmtId="14" fontId="4" fillId="6" borderId="46" xfId="0" applyNumberFormat="1" applyFont="1" applyFill="1" applyBorder="1" applyAlignment="1">
      <alignment horizontal="left" vertical="center"/>
    </xf>
    <xf numFmtId="0" fontId="4" fillId="6" borderId="46" xfId="0" applyFont="1" applyFill="1" applyBorder="1" applyAlignment="1">
      <alignment horizontal="left" vertical="center"/>
    </xf>
    <xf numFmtId="0" fontId="4" fillId="6" borderId="100" xfId="0" applyFont="1" applyFill="1" applyBorder="1" applyAlignment="1">
      <alignment horizontal="left" vertical="center"/>
    </xf>
    <xf numFmtId="0" fontId="4" fillId="6" borderId="101" xfId="0" applyFont="1" applyFill="1" applyBorder="1" applyAlignment="1">
      <alignment horizontal="left" vertical="center"/>
    </xf>
    <xf numFmtId="0" fontId="4" fillId="6" borderId="102" xfId="0" applyFont="1" applyFill="1" applyBorder="1" applyAlignment="1">
      <alignment horizontal="left" vertical="center"/>
    </xf>
    <xf numFmtId="0" fontId="4" fillId="0" borderId="95" xfId="0" applyFont="1" applyFill="1" applyBorder="1" applyAlignment="1">
      <alignment horizontal="right" vertical="center"/>
    </xf>
    <xf numFmtId="0" fontId="4" fillId="0" borderId="13" xfId="0" applyFont="1" applyFill="1" applyBorder="1" applyAlignment="1">
      <alignment horizontal="right" vertical="center"/>
    </xf>
    <xf numFmtId="0" fontId="4" fillId="0" borderId="97" xfId="0" applyFont="1" applyFill="1" applyBorder="1" applyAlignment="1">
      <alignment horizontal="right" vertical="center"/>
    </xf>
    <xf numFmtId="0" fontId="4" fillId="0" borderId="89" xfId="0" applyFont="1" applyFill="1" applyBorder="1" applyAlignment="1">
      <alignment horizontal="right" vertical="center"/>
    </xf>
    <xf numFmtId="0" fontId="4" fillId="0" borderId="99" xfId="0" applyFont="1" applyFill="1" applyBorder="1" applyAlignment="1">
      <alignment horizontal="right" vertical="center"/>
    </xf>
    <xf numFmtId="0" fontId="4" fillId="0" borderId="45"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right" vertical="center"/>
    </xf>
    <xf numFmtId="0" fontId="4" fillId="6" borderId="43" xfId="0" applyFont="1" applyFill="1" applyBorder="1" applyAlignment="1">
      <alignment horizontal="left" vertical="center"/>
    </xf>
    <xf numFmtId="0" fontId="4" fillId="6" borderId="44" xfId="0" applyFont="1" applyFill="1" applyBorder="1" applyAlignment="1">
      <alignment horizontal="left" vertical="center"/>
    </xf>
    <xf numFmtId="0" fontId="4" fillId="6" borderId="94" xfId="0" applyFont="1" applyFill="1" applyBorder="1" applyAlignment="1">
      <alignment horizontal="left" vertical="center"/>
    </xf>
    <xf numFmtId="0" fontId="5" fillId="4" borderId="27"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0" borderId="41" xfId="0" applyFont="1" applyFill="1" applyBorder="1" applyAlignment="1">
      <alignment horizontal="left" vertical="center"/>
    </xf>
    <xf numFmtId="0" fontId="8" fillId="0" borderId="32" xfId="0" applyFont="1" applyBorder="1" applyAlignment="1">
      <alignment horizontal="center" vertical="center"/>
    </xf>
    <xf numFmtId="0" fontId="8" fillId="0" borderId="0" xfId="0" applyFont="1" applyBorder="1" applyAlignment="1">
      <alignment horizontal="center" vertical="center"/>
    </xf>
    <xf numFmtId="0" fontId="8" fillId="0" borderId="33" xfId="0" applyFont="1" applyBorder="1" applyAlignment="1">
      <alignment horizontal="center" vertical="center"/>
    </xf>
    <xf numFmtId="0" fontId="8" fillId="0" borderId="54"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3" fontId="37" fillId="7" borderId="77" xfId="0" applyNumberFormat="1" applyFont="1" applyFill="1" applyBorder="1" applyAlignment="1">
      <alignment horizontal="center" vertical="center"/>
    </xf>
    <xf numFmtId="165" fontId="30" fillId="7" borderId="23" xfId="1" applyNumberFormat="1" applyFont="1" applyFill="1" applyBorder="1" applyAlignment="1">
      <alignment horizontal="center" vertical="center"/>
    </xf>
    <xf numFmtId="165" fontId="30" fillId="7" borderId="24" xfId="1" applyNumberFormat="1" applyFont="1" applyFill="1" applyBorder="1" applyAlignment="1">
      <alignment horizontal="center" vertical="center"/>
    </xf>
    <xf numFmtId="0" fontId="4" fillId="6" borderId="17" xfId="0" applyFont="1" applyFill="1" applyBorder="1" applyAlignment="1">
      <alignment horizontal="center" vertical="center"/>
    </xf>
    <xf numFmtId="1" fontId="4" fillId="0" borderId="24"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0" fontId="4" fillId="6" borderId="16" xfId="0" applyFont="1" applyFill="1" applyBorder="1" applyAlignment="1">
      <alignment horizontal="center" vertical="center"/>
    </xf>
    <xf numFmtId="165" fontId="30" fillId="7" borderId="88" xfId="1" applyNumberFormat="1" applyFont="1" applyFill="1" applyBorder="1" applyAlignment="1">
      <alignment horizontal="center" vertical="center"/>
    </xf>
    <xf numFmtId="165" fontId="30" fillId="7" borderId="90" xfId="1" applyNumberFormat="1" applyFont="1" applyFill="1" applyBorder="1" applyAlignment="1">
      <alignment horizontal="center" vertical="center"/>
    </xf>
    <xf numFmtId="0" fontId="4" fillId="0" borderId="1" xfId="0" applyFont="1" applyFill="1" applyBorder="1" applyAlignment="1">
      <alignment horizontal="right" vertical="center"/>
    </xf>
    <xf numFmtId="0" fontId="4" fillId="0" borderId="1" xfId="0" applyFont="1" applyFill="1" applyBorder="1" applyAlignment="1">
      <alignment horizontal="right" vertical="center" wrapText="1"/>
    </xf>
    <xf numFmtId="0" fontId="18" fillId="0" borderId="0" xfId="0" applyFont="1" applyFill="1" applyBorder="1" applyAlignment="1">
      <alignment horizontal="left" vertical="center"/>
    </xf>
    <xf numFmtId="0" fontId="7" fillId="0" borderId="16" xfId="0" applyFont="1" applyBorder="1" applyAlignment="1">
      <alignment horizontal="left" vertical="center"/>
    </xf>
    <xf numFmtId="0" fontId="7" fillId="0" borderId="78" xfId="0" applyFont="1" applyBorder="1" applyAlignment="1">
      <alignment horizontal="left" vertical="center"/>
    </xf>
    <xf numFmtId="168" fontId="30" fillId="7" borderId="7" xfId="0" applyNumberFormat="1" applyFont="1" applyFill="1" applyBorder="1" applyAlignment="1">
      <alignment horizontal="left" vertical="center"/>
    </xf>
    <xf numFmtId="168" fontId="30" fillId="7" borderId="22" xfId="0" applyNumberFormat="1" applyFont="1" applyFill="1" applyBorder="1" applyAlignment="1">
      <alignment horizontal="left" vertical="center"/>
    </xf>
    <xf numFmtId="169" fontId="30" fillId="7" borderId="13" xfId="0" applyNumberFormat="1" applyFont="1" applyFill="1" applyBorder="1" applyAlignment="1">
      <alignment horizontal="left" vertical="center"/>
    </xf>
    <xf numFmtId="169" fontId="30" fillId="7" borderId="24" xfId="0" applyNumberFormat="1" applyFont="1" applyFill="1" applyBorder="1" applyAlignment="1">
      <alignment horizontal="left" vertical="center"/>
    </xf>
    <xf numFmtId="0" fontId="18" fillId="8" borderId="16"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4" fillId="2" borderId="80" xfId="0" applyFont="1" applyFill="1" applyBorder="1" applyAlignment="1">
      <alignment horizontal="center" vertical="center"/>
    </xf>
    <xf numFmtId="0" fontId="4" fillId="2" borderId="81"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166" fontId="4" fillId="6" borderId="16" xfId="0" applyNumberFormat="1" applyFont="1" applyFill="1" applyBorder="1" applyAlignment="1">
      <alignment horizontal="center" vertical="center"/>
    </xf>
    <xf numFmtId="167" fontId="4" fillId="6" borderId="16" xfId="0" applyNumberFormat="1" applyFont="1" applyFill="1" applyBorder="1" applyAlignment="1">
      <alignment horizontal="center" vertical="center"/>
    </xf>
    <xf numFmtId="0" fontId="5" fillId="2" borderId="16" xfId="0" applyFont="1" applyFill="1" applyBorder="1" applyAlignment="1">
      <alignment horizontal="center" vertical="center"/>
    </xf>
    <xf numFmtId="167" fontId="4" fillId="6" borderId="79" xfId="0" applyNumberFormat="1" applyFont="1" applyFill="1" applyBorder="1" applyAlignment="1">
      <alignment horizontal="center" vertical="center"/>
    </xf>
    <xf numFmtId="166" fontId="4" fillId="6" borderId="79" xfId="0" applyNumberFormat="1" applyFont="1" applyFill="1" applyBorder="1" applyAlignment="1">
      <alignment horizontal="center" vertical="center"/>
    </xf>
    <xf numFmtId="167" fontId="4" fillId="6" borderId="17" xfId="0" applyNumberFormat="1" applyFont="1" applyFill="1" applyBorder="1" applyAlignment="1">
      <alignment horizontal="center" vertical="center"/>
    </xf>
    <xf numFmtId="166" fontId="4" fillId="6" borderId="17" xfId="0" applyNumberFormat="1" applyFont="1" applyFill="1" applyBorder="1" applyAlignment="1">
      <alignment horizontal="center" vertical="center"/>
    </xf>
    <xf numFmtId="0" fontId="7" fillId="0" borderId="1" xfId="0" applyFont="1" applyBorder="1" applyAlignment="1">
      <alignment horizontal="left" vertical="center"/>
    </xf>
    <xf numFmtId="0" fontId="28" fillId="0" borderId="1" xfId="0" applyFont="1" applyBorder="1" applyAlignment="1">
      <alignment horizontal="left" vertical="center"/>
    </xf>
    <xf numFmtId="0" fontId="28" fillId="0" borderId="14" xfId="0" applyFont="1" applyBorder="1" applyAlignment="1">
      <alignment horizontal="left" vertical="center"/>
    </xf>
    <xf numFmtId="11" fontId="4" fillId="6" borderId="104" xfId="0" applyNumberFormat="1" applyFont="1" applyFill="1" applyBorder="1" applyAlignment="1">
      <alignment horizontal="left" vertical="center"/>
    </xf>
    <xf numFmtId="11" fontId="4" fillId="6" borderId="15" xfId="0" applyNumberFormat="1" applyFont="1" applyFill="1" applyBorder="1" applyAlignment="1">
      <alignment horizontal="left" vertical="center"/>
    </xf>
    <xf numFmtId="11" fontId="4" fillId="6" borderId="105" xfId="0" applyNumberFormat="1" applyFont="1" applyFill="1" applyBorder="1" applyAlignment="1">
      <alignment horizontal="left" vertical="center"/>
    </xf>
    <xf numFmtId="11" fontId="4" fillId="6" borderId="97" xfId="0" applyNumberFormat="1" applyFont="1" applyFill="1" applyBorder="1" applyAlignment="1">
      <alignment horizontal="left" vertical="center"/>
    </xf>
    <xf numFmtId="11" fontId="4" fillId="6" borderId="89" xfId="0" applyNumberFormat="1" applyFont="1" applyFill="1" applyBorder="1" applyAlignment="1">
      <alignment horizontal="left" vertical="center"/>
    </xf>
    <xf numFmtId="11" fontId="4" fillId="6" borderId="14" xfId="0" applyNumberFormat="1" applyFont="1" applyFill="1" applyBorder="1" applyAlignment="1">
      <alignment horizontal="left" vertical="center"/>
    </xf>
    <xf numFmtId="11" fontId="4" fillId="6" borderId="106" xfId="0" applyNumberFormat="1" applyFont="1" applyFill="1" applyBorder="1" applyAlignment="1">
      <alignment horizontal="left" vertical="center"/>
    </xf>
    <xf numFmtId="11" fontId="4" fillId="6" borderId="107" xfId="0" applyNumberFormat="1" applyFont="1" applyFill="1" applyBorder="1" applyAlignment="1">
      <alignment horizontal="left" vertical="center"/>
    </xf>
    <xf numFmtId="11" fontId="4" fillId="6" borderId="108" xfId="0" applyNumberFormat="1" applyFont="1" applyFill="1" applyBorder="1" applyAlignment="1">
      <alignment horizontal="left" vertical="center"/>
    </xf>
    <xf numFmtId="0" fontId="7" fillId="0" borderId="14" xfId="0" applyFont="1" applyBorder="1" applyAlignment="1">
      <alignment horizontal="left" vertical="center"/>
    </xf>
    <xf numFmtId="0" fontId="28" fillId="0" borderId="7" xfId="0" applyFont="1" applyBorder="1" applyAlignment="1">
      <alignment horizontal="left" vertical="center"/>
    </xf>
    <xf numFmtId="0" fontId="7" fillId="0" borderId="13" xfId="0" applyFont="1" applyBorder="1" applyAlignment="1">
      <alignment horizontal="left" vertical="center"/>
    </xf>
    <xf numFmtId="0" fontId="7" fillId="0" borderId="1" xfId="0" applyFont="1" applyBorder="1" applyAlignment="1">
      <alignment vertical="center"/>
    </xf>
    <xf numFmtId="0" fontId="7" fillId="0" borderId="14" xfId="0" applyFont="1" applyBorder="1" applyAlignment="1">
      <alignment vertical="center"/>
    </xf>
    <xf numFmtId="0" fontId="7" fillId="0" borderId="88" xfId="0" applyFont="1" applyBorder="1" applyAlignment="1">
      <alignment horizontal="left" vertical="center"/>
    </xf>
    <xf numFmtId="0" fontId="7" fillId="0" borderId="89" xfId="0" applyFont="1" applyBorder="1" applyAlignment="1">
      <alignment horizontal="left" vertical="center"/>
    </xf>
    <xf numFmtId="0" fontId="7" fillId="0" borderId="1" xfId="0" applyFont="1" applyBorder="1" applyAlignment="1">
      <alignment horizontal="justify" vertical="center"/>
    </xf>
    <xf numFmtId="0" fontId="28" fillId="0" borderId="1" xfId="0" applyFont="1" applyBorder="1" applyAlignment="1">
      <alignment horizontal="justify" vertical="center"/>
    </xf>
    <xf numFmtId="0" fontId="28" fillId="0" borderId="14" xfId="0" applyFont="1" applyBorder="1" applyAlignment="1">
      <alignment horizontal="justify" vertical="center"/>
    </xf>
    <xf numFmtId="11" fontId="4" fillId="6" borderId="88" xfId="0" applyNumberFormat="1" applyFont="1" applyFill="1" applyBorder="1" applyAlignment="1">
      <alignment horizontal="left" vertical="center"/>
    </xf>
    <xf numFmtId="11" fontId="4" fillId="6" borderId="90" xfId="0" applyNumberFormat="1" applyFont="1" applyFill="1" applyBorder="1" applyAlignment="1">
      <alignment horizontal="left" vertical="center"/>
    </xf>
    <xf numFmtId="0" fontId="18" fillId="0" borderId="84" xfId="0" applyFont="1" applyFill="1" applyBorder="1" applyAlignment="1">
      <alignment horizontal="left" vertical="center"/>
    </xf>
    <xf numFmtId="0" fontId="18" fillId="0" borderId="85" xfId="0" applyFont="1" applyFill="1" applyBorder="1" applyAlignment="1">
      <alignment horizontal="left" vertical="center"/>
    </xf>
    <xf numFmtId="0" fontId="18" fillId="0" borderId="86" xfId="0" applyFont="1" applyFill="1" applyBorder="1" applyAlignment="1">
      <alignment horizontal="left" vertical="center"/>
    </xf>
    <xf numFmtId="0" fontId="18" fillId="0" borderId="82" xfId="0" applyFont="1" applyFill="1" applyBorder="1" applyAlignment="1">
      <alignment horizontal="left" vertical="center"/>
    </xf>
    <xf numFmtId="0" fontId="18" fillId="0" borderId="83" xfId="0" applyFont="1" applyFill="1" applyBorder="1" applyAlignment="1">
      <alignment horizontal="left" vertical="center"/>
    </xf>
    <xf numFmtId="0" fontId="18" fillId="0" borderId="87" xfId="0" applyFont="1" applyFill="1" applyBorder="1" applyAlignment="1">
      <alignment horizontal="left" vertical="center"/>
    </xf>
    <xf numFmtId="0" fontId="18" fillId="0" borderId="88" xfId="0" applyFont="1" applyFill="1" applyBorder="1" applyAlignment="1">
      <alignment horizontal="left" vertical="center"/>
    </xf>
    <xf numFmtId="0" fontId="18" fillId="0" borderId="89" xfId="0" applyFont="1" applyFill="1" applyBorder="1" applyAlignment="1">
      <alignment horizontal="left" vertical="center"/>
    </xf>
    <xf numFmtId="0" fontId="18" fillId="0" borderId="90" xfId="0" applyFont="1" applyFill="1" applyBorder="1" applyAlignment="1">
      <alignment horizontal="left" vertical="center"/>
    </xf>
    <xf numFmtId="0" fontId="18" fillId="6" borderId="11" xfId="0" applyFont="1" applyFill="1" applyBorder="1" applyAlignment="1">
      <alignment horizontal="left" vertical="center"/>
    </xf>
    <xf numFmtId="0" fontId="18" fillId="6" borderId="1" xfId="0" applyFont="1" applyFill="1" applyBorder="1" applyAlignment="1">
      <alignment horizontal="left" vertical="center"/>
    </xf>
    <xf numFmtId="0" fontId="18" fillId="6" borderId="12" xfId="0" applyFont="1" applyFill="1" applyBorder="1" applyAlignment="1">
      <alignment horizontal="left" vertical="center"/>
    </xf>
    <xf numFmtId="11" fontId="18" fillId="6" borderId="11" xfId="0" applyNumberFormat="1" applyFont="1" applyFill="1" applyBorder="1" applyAlignment="1">
      <alignment horizontal="left" vertical="center"/>
    </xf>
    <xf numFmtId="0" fontId="7" fillId="0" borderId="13" xfId="0" applyFont="1" applyBorder="1" applyAlignment="1">
      <alignment horizontal="justify" vertical="center"/>
    </xf>
    <xf numFmtId="0" fontId="21" fillId="9" borderId="111" xfId="0" applyFont="1" applyFill="1" applyBorder="1" applyAlignment="1">
      <alignment horizontal="center" vertical="center" wrapText="1"/>
    </xf>
    <xf numFmtId="0" fontId="1" fillId="0" borderId="90" xfId="4" applyFont="1" applyBorder="1" applyAlignment="1">
      <alignment horizontal="left" vertical="center" wrapText="1"/>
    </xf>
    <xf numFmtId="0" fontId="1" fillId="0" borderId="90" xfId="4" applyBorder="1" applyAlignment="1">
      <alignment horizontal="left" vertical="center" wrapText="1"/>
    </xf>
    <xf numFmtId="0" fontId="1" fillId="0" borderId="22" xfId="4" applyBorder="1" applyAlignment="1">
      <alignment horizontal="left" vertical="center" wrapText="1"/>
    </xf>
    <xf numFmtId="0" fontId="1" fillId="0" borderId="25" xfId="4" applyBorder="1" applyAlignment="1">
      <alignment horizontal="left" vertical="center"/>
    </xf>
    <xf numFmtId="0" fontId="1" fillId="0" borderId="24" xfId="4" applyBorder="1" applyAlignment="1">
      <alignment horizontal="left" vertical="center"/>
    </xf>
    <xf numFmtId="0" fontId="47" fillId="0" borderId="23" xfId="4" applyFont="1" applyBorder="1" applyAlignment="1">
      <alignment horizontal="center" vertical="center" wrapText="1"/>
    </xf>
    <xf numFmtId="0" fontId="47" fillId="0" borderId="88" xfId="4" applyFont="1" applyBorder="1" applyAlignment="1">
      <alignment horizontal="center" vertical="center" wrapText="1"/>
    </xf>
    <xf numFmtId="0" fontId="1" fillId="0" borderId="22" xfId="4" applyFont="1" applyBorder="1" applyAlignment="1">
      <alignment horizontal="left" vertical="center" wrapText="1"/>
    </xf>
    <xf numFmtId="0" fontId="1" fillId="0" borderId="25" xfId="4" applyFont="1" applyBorder="1" applyAlignment="1">
      <alignment horizontal="left" vertical="center" wrapText="1"/>
    </xf>
    <xf numFmtId="0" fontId="1" fillId="0" borderId="24" xfId="4" applyFont="1" applyBorder="1" applyAlignment="1">
      <alignment horizontal="left" vertical="center" wrapText="1"/>
    </xf>
    <xf numFmtId="0" fontId="42" fillId="0" borderId="129" xfId="3" applyFont="1" applyBorder="1" applyAlignment="1">
      <alignment horizontal="center" vertical="center"/>
    </xf>
    <xf numFmtId="0" fontId="42" fillId="0" borderId="127" xfId="3" applyFont="1" applyBorder="1" applyAlignment="1">
      <alignment horizontal="center" vertical="center"/>
    </xf>
    <xf numFmtId="0" fontId="42" fillId="0" borderId="128" xfId="3" applyFont="1" applyBorder="1" applyAlignment="1">
      <alignment horizontal="center" vertical="center"/>
    </xf>
    <xf numFmtId="0" fontId="42" fillId="0" borderId="130" xfId="3" applyFont="1" applyBorder="1" applyAlignment="1">
      <alignment horizontal="center" vertical="center"/>
    </xf>
    <xf numFmtId="0" fontId="38" fillId="0" borderId="124" xfId="3" applyFont="1" applyBorder="1" applyAlignment="1">
      <alignment horizontal="center" vertical="center"/>
    </xf>
    <xf numFmtId="0" fontId="38" fillId="0" borderId="125" xfId="3" applyFont="1" applyBorder="1" applyAlignment="1">
      <alignment horizontal="center" vertical="center"/>
    </xf>
    <xf numFmtId="0" fontId="43" fillId="0" borderId="137" xfId="3" quotePrefix="1" applyFont="1" applyBorder="1" applyAlignment="1">
      <alignment horizontal="center" vertical="center"/>
    </xf>
    <xf numFmtId="0" fontId="43" fillId="0" borderId="138" xfId="3" applyFont="1" applyBorder="1" applyAlignment="1">
      <alignment horizontal="center" vertical="center"/>
    </xf>
    <xf numFmtId="0" fontId="43" fillId="0" borderId="139" xfId="3" applyFont="1" applyBorder="1" applyAlignment="1">
      <alignment horizontal="center" vertical="center"/>
    </xf>
    <xf numFmtId="0" fontId="38" fillId="0" borderId="137" xfId="3" quotePrefix="1" applyFont="1" applyBorder="1" applyAlignment="1">
      <alignment horizontal="center" vertical="center"/>
    </xf>
    <xf numFmtId="0" fontId="38" fillId="0" borderId="138" xfId="3" applyFont="1" applyBorder="1" applyAlignment="1">
      <alignment horizontal="center" vertical="center"/>
    </xf>
    <xf numFmtId="0" fontId="38" fillId="0" borderId="139" xfId="3" applyFont="1" applyBorder="1" applyAlignment="1">
      <alignment horizontal="center" vertical="center"/>
    </xf>
    <xf numFmtId="0" fontId="42" fillId="0" borderId="122" xfId="3" applyFont="1" applyBorder="1" applyAlignment="1">
      <alignment horizontal="center" vertical="center"/>
    </xf>
    <xf numFmtId="0" fontId="42" fillId="0" borderId="119" xfId="3" applyFont="1" applyBorder="1" applyAlignment="1">
      <alignment horizontal="center" vertical="center"/>
    </xf>
    <xf numFmtId="0" fontId="42" fillId="0" borderId="120" xfId="3" applyFont="1" applyBorder="1" applyAlignment="1">
      <alignment horizontal="center" vertical="center"/>
    </xf>
    <xf numFmtId="0" fontId="42" fillId="0" borderId="122" xfId="3" applyFont="1" applyBorder="1" applyAlignment="1">
      <alignment horizontal="center" vertical="center" wrapText="1"/>
    </xf>
    <xf numFmtId="0" fontId="42" fillId="0" borderId="141" xfId="3" applyFont="1" applyBorder="1" applyAlignment="1">
      <alignment horizontal="center" vertical="center"/>
    </xf>
    <xf numFmtId="0" fontId="38" fillId="0" borderId="144" xfId="3" applyFont="1" applyBorder="1" applyAlignment="1">
      <alignment horizontal="center" vertical="center"/>
    </xf>
    <xf numFmtId="0" fontId="38" fillId="0" borderId="140" xfId="3" applyFont="1" applyBorder="1" applyAlignment="1">
      <alignment horizontal="center" vertical="center"/>
    </xf>
    <xf numFmtId="0" fontId="21" fillId="9" borderId="110" xfId="0" applyFont="1" applyFill="1" applyBorder="1" applyAlignment="1">
      <alignment horizontal="center" vertical="center" wrapText="1"/>
    </xf>
    <xf numFmtId="0" fontId="49" fillId="9" borderId="109" xfId="2" applyFont="1" applyFill="1" applyBorder="1" applyAlignment="1">
      <alignment horizontal="center" vertical="center"/>
    </xf>
  </cellXfs>
  <cellStyles count="5">
    <cellStyle name="Hyperlink" xfId="2" builtinId="8"/>
    <cellStyle name="Normal" xfId="0" builtinId="0"/>
    <cellStyle name="Normal 2" xfId="3" xr:uid="{DDA964AB-8F05-45C7-8FB8-FB5F413CAEAF}"/>
    <cellStyle name="Normal 3" xfId="4" xr:uid="{01D7B9FC-20A4-4017-B623-B8566082C8B4}"/>
    <cellStyle name="Percent" xfId="1" builtinId="5"/>
  </cellStyles>
  <dxfs count="1">
    <dxf>
      <font>
        <b/>
        <i val="0"/>
        <color theme="0"/>
      </font>
      <fill>
        <patternFill>
          <bgColor rgb="FFFF0000"/>
        </patternFill>
      </fill>
    </dxf>
  </dxfs>
  <tableStyles count="0" defaultTableStyle="TableStyleMedium2" defaultPivotStyle="PivotStyleLight16"/>
  <colors>
    <mruColors>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FEA </a:t>
            </a:r>
            <a:r>
              <a:rPr lang="en-US" baseline="0"/>
              <a:t>Correlation Plot</a:t>
            </a:r>
            <a:endParaRPr lang="en-US"/>
          </a:p>
        </c:rich>
      </c:tx>
      <c:layout>
        <c:manualLayout>
          <c:xMode val="edge"/>
          <c:yMode val="edge"/>
          <c:x val="0.32562939679161218"/>
          <c:y val="1.2820514977541385E-2"/>
        </c:manualLayout>
      </c:layout>
      <c:overlay val="0"/>
    </c:title>
    <c:autoTitleDeleted val="0"/>
    <c:plotArea>
      <c:layout/>
      <c:scatterChart>
        <c:scatterStyle val="lineMarker"/>
        <c:varyColors val="0"/>
        <c:ser>
          <c:idx val="0"/>
          <c:order val="0"/>
          <c:tx>
            <c:v>FEA Vs TEST</c:v>
          </c:tx>
          <c:spPr>
            <a:ln w="28575">
              <a:noFill/>
            </a:ln>
          </c:spPr>
          <c:marker>
            <c:symbol val="diamond"/>
            <c:size val="5"/>
            <c:spPr>
              <a:ln w="1270"/>
            </c:spPr>
          </c:marker>
          <c:xVal>
            <c:numRef>
              <c:f>'CORRELATION PLOT'!$AG$3:$AG$102</c:f>
              <c:numCache>
                <c:formatCode>0</c:formatCode>
                <c:ptCount val="100"/>
                <c:pt idx="0">
                  <c:v>2307.6999999999998</c:v>
                </c:pt>
                <c:pt idx="1">
                  <c:v>-308</c:v>
                </c:pt>
                <c:pt idx="2">
                  <c:v>1733.8</c:v>
                </c:pt>
                <c:pt idx="3">
                  <c:v>403</c:v>
                </c:pt>
                <c:pt idx="4">
                  <c:v>2470.6129999999998</c:v>
                </c:pt>
                <c:pt idx="5">
                  <c:v>949</c:v>
                </c:pt>
                <c:pt idx="6">
                  <c:v>684.5258</c:v>
                </c:pt>
                <c:pt idx="7">
                  <c:v>2752.6731</c:v>
                </c:pt>
                <c:pt idx="8">
                  <c:v>-297.9196</c:v>
                </c:pt>
                <c:pt idx="9">
                  <c:v>1739.7901999999999</c:v>
                </c:pt>
                <c:pt idx="10">
                  <c:v>2045.8</c:v>
                </c:pt>
                <c:pt idx="11">
                  <c:v>-265</c:v>
                </c:pt>
                <c:pt idx="12">
                  <c:v>1529.3</c:v>
                </c:pt>
                <c:pt idx="13">
                  <c:v>342</c:v>
                </c:pt>
                <c:pt idx="14">
                  <c:v>2165.6174000000001</c:v>
                </c:pt>
                <c:pt idx="15">
                  <c:v>813</c:v>
                </c:pt>
                <c:pt idx="16">
                  <c:v>589.68730000000005</c:v>
                </c:pt>
                <c:pt idx="17">
                  <c:v>2452.7296999999999</c:v>
                </c:pt>
                <c:pt idx="18">
                  <c:v>-267.5394</c:v>
                </c:pt>
                <c:pt idx="19">
                  <c:v>1515.6831</c:v>
                </c:pt>
                <c:pt idx="20">
                  <c:v>1529.7</c:v>
                </c:pt>
                <c:pt idx="21">
                  <c:v>-195</c:v>
                </c:pt>
                <c:pt idx="22">
                  <c:v>1147.4000000000001</c:v>
                </c:pt>
                <c:pt idx="23">
                  <c:v>239</c:v>
                </c:pt>
                <c:pt idx="24">
                  <c:v>1604.9113</c:v>
                </c:pt>
                <c:pt idx="25">
                  <c:v>597</c:v>
                </c:pt>
                <c:pt idx="26">
                  <c:v>436.17790000000002</c:v>
                </c:pt>
                <c:pt idx="27">
                  <c:v>1833.0508</c:v>
                </c:pt>
                <c:pt idx="28">
                  <c:v>-220.4854</c:v>
                </c:pt>
                <c:pt idx="29">
                  <c:v>1116.6614999999999</c:v>
                </c:pt>
                <c:pt idx="30">
                  <c:v>1911.9</c:v>
                </c:pt>
                <c:pt idx="31">
                  <c:v>-267</c:v>
                </c:pt>
                <c:pt idx="32">
                  <c:v>1438.1</c:v>
                </c:pt>
                <c:pt idx="33">
                  <c:v>230</c:v>
                </c:pt>
                <c:pt idx="34">
                  <c:v>1932.3829000000001</c:v>
                </c:pt>
                <c:pt idx="35">
                  <c:v>668</c:v>
                </c:pt>
                <c:pt idx="36">
                  <c:v>691.84630000000004</c:v>
                </c:pt>
                <c:pt idx="37">
                  <c:v>2385.3085999999998</c:v>
                </c:pt>
                <c:pt idx="38">
                  <c:v>-434.34559999999999</c:v>
                </c:pt>
                <c:pt idx="39">
                  <c:v>1270.7349999999999</c:v>
                </c:pt>
                <c:pt idx="40">
                  <c:v>2510.5</c:v>
                </c:pt>
                <c:pt idx="41">
                  <c:v>-318</c:v>
                </c:pt>
                <c:pt idx="42">
                  <c:v>1932</c:v>
                </c:pt>
                <c:pt idx="43">
                  <c:v>519</c:v>
                </c:pt>
                <c:pt idx="44">
                  <c:v>2744.9396999999999</c:v>
                </c:pt>
                <c:pt idx="45">
                  <c:v>1064</c:v>
                </c:pt>
                <c:pt idx="46">
                  <c:v>638.2663</c:v>
                </c:pt>
                <c:pt idx="47">
                  <c:v>2875.1554999999998</c:v>
                </c:pt>
                <c:pt idx="48">
                  <c:v>-167.69990000000001</c:v>
                </c:pt>
                <c:pt idx="49">
                  <c:v>2061.8582000000001</c:v>
                </c:pt>
                <c:pt idx="50">
                  <c:v>2220.8000000000002</c:v>
                </c:pt>
                <c:pt idx="51">
                  <c:v>428</c:v>
                </c:pt>
                <c:pt idx="52">
                  <c:v>2400.6</c:v>
                </c:pt>
                <c:pt idx="53">
                  <c:v>-1299</c:v>
                </c:pt>
                <c:pt idx="54">
                  <c:v>600.59529999999995</c:v>
                </c:pt>
                <c:pt idx="55">
                  <c:v>-2206</c:v>
                </c:pt>
                <c:pt idx="56">
                  <c:v>363.03870000000001</c:v>
                </c:pt>
                <c:pt idx="57">
                  <c:v>2305.6113</c:v>
                </c:pt>
                <c:pt idx="58">
                  <c:v>-905.37109999999996</c:v>
                </c:pt>
                <c:pt idx="59">
                  <c:v>1030.1487</c:v>
                </c:pt>
                <c:pt idx="60">
                  <c:v>1899.7</c:v>
                </c:pt>
                <c:pt idx="61">
                  <c:v>360</c:v>
                </c:pt>
                <c:pt idx="62">
                  <c:v>2048.3000000000002</c:v>
                </c:pt>
                <c:pt idx="63">
                  <c:v>-1092</c:v>
                </c:pt>
                <c:pt idx="64">
                  <c:v>529.83699999999999</c:v>
                </c:pt>
                <c:pt idx="65">
                  <c:v>-1861</c:v>
                </c:pt>
                <c:pt idx="66">
                  <c:v>320.36149999999998</c:v>
                </c:pt>
                <c:pt idx="67">
                  <c:v>1983.8434</c:v>
                </c:pt>
                <c:pt idx="68">
                  <c:v>-775.37570000000005</c:v>
                </c:pt>
                <c:pt idx="69">
                  <c:v>878.32510000000002</c:v>
                </c:pt>
                <c:pt idx="70">
                  <c:v>1221.5999999999999</c:v>
                </c:pt>
                <c:pt idx="71">
                  <c:v>229</c:v>
                </c:pt>
                <c:pt idx="72">
                  <c:v>1290.5999999999999</c:v>
                </c:pt>
                <c:pt idx="73">
                  <c:v>-728</c:v>
                </c:pt>
                <c:pt idx="74">
                  <c:v>347.33730000000003</c:v>
                </c:pt>
                <c:pt idx="75">
                  <c:v>-1286</c:v>
                </c:pt>
                <c:pt idx="76">
                  <c:v>242.01060000000001</c:v>
                </c:pt>
                <c:pt idx="77">
                  <c:v>1286.7429999999999</c:v>
                </c:pt>
                <c:pt idx="78">
                  <c:v>-552.54369999999994</c:v>
                </c:pt>
                <c:pt idx="79">
                  <c:v>538.68409999999994</c:v>
                </c:pt>
                <c:pt idx="80">
                  <c:v>2393.1</c:v>
                </c:pt>
                <c:pt idx="81">
                  <c:v>355</c:v>
                </c:pt>
                <c:pt idx="82">
                  <c:v>2485.9</c:v>
                </c:pt>
                <c:pt idx="83">
                  <c:v>-1101</c:v>
                </c:pt>
                <c:pt idx="84">
                  <c:v>989.63679999999999</c:v>
                </c:pt>
                <c:pt idx="85">
                  <c:v>-1821</c:v>
                </c:pt>
                <c:pt idx="86">
                  <c:v>264.2783</c:v>
                </c:pt>
                <c:pt idx="87">
                  <c:v>2370.8930999999998</c:v>
                </c:pt>
                <c:pt idx="88">
                  <c:v>-711.32230000000004</c:v>
                </c:pt>
                <c:pt idx="89">
                  <c:v>1396.4880000000001</c:v>
                </c:pt>
                <c:pt idx="90">
                  <c:v>2029.3</c:v>
                </c:pt>
                <c:pt idx="91">
                  <c:v>480</c:v>
                </c:pt>
                <c:pt idx="92">
                  <c:v>2251.5</c:v>
                </c:pt>
                <c:pt idx="93">
                  <c:v>-1441</c:v>
                </c:pt>
                <c:pt idx="94">
                  <c:v>269.61919999999998</c:v>
                </c:pt>
                <c:pt idx="95">
                  <c:v>-2676</c:v>
                </c:pt>
                <c:pt idx="96">
                  <c:v>463.97629999999998</c:v>
                </c:pt>
                <c:pt idx="97">
                  <c:v>2201.3474000000001</c:v>
                </c:pt>
                <c:pt idx="98">
                  <c:v>-1087.2935</c:v>
                </c:pt>
                <c:pt idx="99">
                  <c:v>676.98090000000002</c:v>
                </c:pt>
              </c:numCache>
            </c:numRef>
          </c:xVal>
          <c:yVal>
            <c:numRef>
              <c:f>'CORRELATION PLOT'!$AF$3:$AF$102</c:f>
              <c:numCache>
                <c:formatCode>0</c:formatCode>
                <c:ptCount val="100"/>
                <c:pt idx="0">
                  <c:v>2417</c:v>
                </c:pt>
                <c:pt idx="1">
                  <c:v>-314.52499999999998</c:v>
                </c:pt>
                <c:pt idx="2">
                  <c:v>1845.175</c:v>
                </c:pt>
                <c:pt idx="3">
                  <c:v>357.07499999999999</c:v>
                </c:pt>
                <c:pt idx="4">
                  <c:v>2516.7749999999996</c:v>
                </c:pt>
                <c:pt idx="5">
                  <c:v>918.84999999999991</c:v>
                </c:pt>
                <c:pt idx="6">
                  <c:v>716.44999999999993</c:v>
                </c:pt>
                <c:pt idx="7">
                  <c:v>2876.1499999999996</c:v>
                </c:pt>
                <c:pt idx="8">
                  <c:v>-339.82499999999999</c:v>
                </c:pt>
                <c:pt idx="9">
                  <c:v>1819.8749999999998</c:v>
                </c:pt>
                <c:pt idx="10">
                  <c:v>2082</c:v>
                </c:pt>
                <c:pt idx="11">
                  <c:v>-262.77499999999998</c:v>
                </c:pt>
                <c:pt idx="12">
                  <c:v>1597.35</c:v>
                </c:pt>
                <c:pt idx="13">
                  <c:v>271.97499999999997</c:v>
                </c:pt>
                <c:pt idx="14">
                  <c:v>2132.1</c:v>
                </c:pt>
                <c:pt idx="15">
                  <c:v>740.59999999999991</c:v>
                </c:pt>
                <c:pt idx="16">
                  <c:v>619.84999999999991</c:v>
                </c:pt>
                <c:pt idx="17">
                  <c:v>2479.9749999999999</c:v>
                </c:pt>
                <c:pt idx="18">
                  <c:v>-322.57499999999999</c:v>
                </c:pt>
                <c:pt idx="19">
                  <c:v>1537.55</c:v>
                </c:pt>
                <c:pt idx="20">
                  <c:v>1683.5</c:v>
                </c:pt>
                <c:pt idx="21">
                  <c:v>-203.54999999999998</c:v>
                </c:pt>
                <c:pt idx="22">
                  <c:v>1300.6499999999999</c:v>
                </c:pt>
                <c:pt idx="23">
                  <c:v>192.62499999999997</c:v>
                </c:pt>
                <c:pt idx="24">
                  <c:v>1697.3999999999999</c:v>
                </c:pt>
                <c:pt idx="25">
                  <c:v>561.19999999999993</c:v>
                </c:pt>
                <c:pt idx="26">
                  <c:v>495.07499999999999</c:v>
                </c:pt>
                <c:pt idx="27">
                  <c:v>1999.2749999999999</c:v>
                </c:pt>
                <c:pt idx="28">
                  <c:v>-279.45</c:v>
                </c:pt>
                <c:pt idx="29">
                  <c:v>1224.75</c:v>
                </c:pt>
                <c:pt idx="30">
                  <c:v>2200</c:v>
                </c:pt>
                <c:pt idx="31">
                  <c:v>-277.14999999999998</c:v>
                </c:pt>
                <c:pt idx="32">
                  <c:v>1688.1999999999998</c:v>
                </c:pt>
                <c:pt idx="33">
                  <c:v>104.64999999999999</c:v>
                </c:pt>
                <c:pt idx="34">
                  <c:v>2071.1499999999996</c:v>
                </c:pt>
                <c:pt idx="35">
                  <c:v>574.42499999999995</c:v>
                </c:pt>
                <c:pt idx="36">
                  <c:v>827.99999999999989</c:v>
                </c:pt>
                <c:pt idx="37">
                  <c:v>2793.9249999999997</c:v>
                </c:pt>
                <c:pt idx="38">
                  <c:v>-606.04999999999995</c:v>
                </c:pt>
                <c:pt idx="39">
                  <c:v>1359.875</c:v>
                </c:pt>
                <c:pt idx="40">
                  <c:v>2774</c:v>
                </c:pt>
                <c:pt idx="41">
                  <c:v>-378.92499999999995</c:v>
                </c:pt>
                <c:pt idx="42">
                  <c:v>2099.3249999999998</c:v>
                </c:pt>
                <c:pt idx="43">
                  <c:v>614.09999999999991</c:v>
                </c:pt>
                <c:pt idx="44">
                  <c:v>3092.9249999999997</c:v>
                </c:pt>
                <c:pt idx="45">
                  <c:v>1301.8</c:v>
                </c:pt>
                <c:pt idx="46">
                  <c:v>691.15</c:v>
                </c:pt>
                <c:pt idx="47">
                  <c:v>3169.9749999999999</c:v>
                </c:pt>
                <c:pt idx="48">
                  <c:v>-149.5</c:v>
                </c:pt>
                <c:pt idx="49">
                  <c:v>2329.8999999999996</c:v>
                </c:pt>
                <c:pt idx="50">
                  <c:v>2519</c:v>
                </c:pt>
                <c:pt idx="51">
                  <c:v>499.67499999999995</c:v>
                </c:pt>
                <c:pt idx="52">
                  <c:v>2749.6499999999996</c:v>
                </c:pt>
                <c:pt idx="53">
                  <c:v>-1188</c:v>
                </c:pt>
                <c:pt idx="54">
                  <c:v>611.79999999999995</c:v>
                </c:pt>
                <c:pt idx="55">
                  <c:v>-2187</c:v>
                </c:pt>
                <c:pt idx="56">
                  <c:v>382.95</c:v>
                </c:pt>
                <c:pt idx="57">
                  <c:v>2632.9249999999997</c:v>
                </c:pt>
                <c:pt idx="58">
                  <c:v>-995</c:v>
                </c:pt>
                <c:pt idx="59">
                  <c:v>1139.0749999999998</c:v>
                </c:pt>
                <c:pt idx="60">
                  <c:v>2269</c:v>
                </c:pt>
                <c:pt idx="61">
                  <c:v>443.9</c:v>
                </c:pt>
                <c:pt idx="62">
                  <c:v>2471.35</c:v>
                </c:pt>
                <c:pt idx="63">
                  <c:v>-1105</c:v>
                </c:pt>
                <c:pt idx="64">
                  <c:v>564.65</c:v>
                </c:pt>
                <c:pt idx="65">
                  <c:v>-1995</c:v>
                </c:pt>
                <c:pt idx="66">
                  <c:v>355.92499999999995</c:v>
                </c:pt>
                <c:pt idx="67">
                  <c:v>2382.7999999999997</c:v>
                </c:pt>
                <c:pt idx="68">
                  <c:v>-1004.525</c:v>
                </c:pt>
                <c:pt idx="69">
                  <c:v>1021.775</c:v>
                </c:pt>
                <c:pt idx="70">
                  <c:v>1728.5</c:v>
                </c:pt>
                <c:pt idx="71">
                  <c:v>327.75</c:v>
                </c:pt>
                <c:pt idx="72">
                  <c:v>1872.1999999999998</c:v>
                </c:pt>
                <c:pt idx="73">
                  <c:v>-1086.4624999999999</c:v>
                </c:pt>
                <c:pt idx="74">
                  <c:v>457.98749999999995</c:v>
                </c:pt>
                <c:pt idx="75">
                  <c:v>-1188</c:v>
                </c:pt>
                <c:pt idx="76">
                  <c:v>286.63749999999999</c:v>
                </c:pt>
                <c:pt idx="77">
                  <c:v>1830.8</c:v>
                </c:pt>
                <c:pt idx="78">
                  <c:v>-600</c:v>
                </c:pt>
                <c:pt idx="79">
                  <c:v>779.69999999999993</c:v>
                </c:pt>
                <c:pt idx="80">
                  <c:v>2807.5</c:v>
                </c:pt>
                <c:pt idx="81">
                  <c:v>461.72499999999997</c:v>
                </c:pt>
                <c:pt idx="82">
                  <c:v>2970.45</c:v>
                </c:pt>
                <c:pt idx="83">
                  <c:v>-1258</c:v>
                </c:pt>
                <c:pt idx="84">
                  <c:v>984.97499999999991</c:v>
                </c:pt>
                <c:pt idx="85">
                  <c:v>-1798</c:v>
                </c:pt>
                <c:pt idx="86">
                  <c:v>300.14999999999998</c:v>
                </c:pt>
                <c:pt idx="87">
                  <c:v>2808.2999999999997</c:v>
                </c:pt>
                <c:pt idx="88">
                  <c:v>-698</c:v>
                </c:pt>
                <c:pt idx="89">
                  <c:v>1530.6499999999999</c:v>
                </c:pt>
                <c:pt idx="90">
                  <c:v>2240.5</c:v>
                </c:pt>
                <c:pt idx="91">
                  <c:v>565.22499999999991</c:v>
                </c:pt>
                <c:pt idx="92">
                  <c:v>2566.7999999999997</c:v>
                </c:pt>
                <c:pt idx="93">
                  <c:v>-1395</c:v>
                </c:pt>
                <c:pt idx="94">
                  <c:v>132.82499999999999</c:v>
                </c:pt>
                <c:pt idx="95">
                  <c:v>-2485</c:v>
                </c:pt>
                <c:pt idx="96">
                  <c:v>543.94999999999993</c:v>
                </c:pt>
                <c:pt idx="97">
                  <c:v>2545.5249999999996</c:v>
                </c:pt>
                <c:pt idx="98">
                  <c:v>-1370.2249999999999</c:v>
                </c:pt>
                <c:pt idx="99">
                  <c:v>631.92499999999995</c:v>
                </c:pt>
              </c:numCache>
            </c:numRef>
          </c:yVal>
          <c:smooth val="0"/>
          <c:extLst>
            <c:ext xmlns:c16="http://schemas.microsoft.com/office/drawing/2014/chart" uri="{C3380CC4-5D6E-409C-BE32-E72D297353CC}">
              <c16:uniqueId val="{00000000-DAB8-4973-92AC-A69B025A1620}"/>
            </c:ext>
          </c:extLst>
        </c:ser>
        <c:ser>
          <c:idx val="1"/>
          <c:order val="1"/>
          <c:tx>
            <c:v>V.F = 1.10</c:v>
          </c:tx>
          <c:spPr>
            <a:ln w="19050">
              <a:solidFill>
                <a:srgbClr val="FF0000"/>
              </a:solidFill>
            </a:ln>
          </c:spPr>
          <c:marker>
            <c:symbol val="none"/>
          </c:marker>
          <c:xVal>
            <c:numRef>
              <c:f>'CORRELATION PLOT'!$AL$7:$AL$8</c:f>
              <c:numCache>
                <c:formatCode>General</c:formatCode>
                <c:ptCount val="2"/>
                <c:pt idx="0">
                  <c:v>3850.0000000000005</c:v>
                </c:pt>
                <c:pt idx="1">
                  <c:v>-3850.0000000000005</c:v>
                </c:pt>
              </c:numCache>
            </c:numRef>
          </c:xVal>
          <c:yVal>
            <c:numRef>
              <c:f>'CORRELATION PLOT'!$AK$7:$AK$8</c:f>
              <c:numCache>
                <c:formatCode>General</c:formatCode>
                <c:ptCount val="2"/>
                <c:pt idx="0">
                  <c:v>3500</c:v>
                </c:pt>
                <c:pt idx="1">
                  <c:v>-3500</c:v>
                </c:pt>
              </c:numCache>
            </c:numRef>
          </c:yVal>
          <c:smooth val="0"/>
          <c:extLst>
            <c:ext xmlns:c16="http://schemas.microsoft.com/office/drawing/2014/chart" uri="{C3380CC4-5D6E-409C-BE32-E72D297353CC}">
              <c16:uniqueId val="{00000001-DAB8-4973-92AC-A69B025A1620}"/>
            </c:ext>
          </c:extLst>
        </c:ser>
        <c:ser>
          <c:idx val="2"/>
          <c:order val="2"/>
          <c:tx>
            <c:v>V.F = 0.90</c:v>
          </c:tx>
          <c:spPr>
            <a:ln w="19050">
              <a:solidFill>
                <a:srgbClr val="FF0000"/>
              </a:solidFill>
              <a:prstDash val="dash"/>
            </a:ln>
          </c:spPr>
          <c:marker>
            <c:symbol val="none"/>
          </c:marker>
          <c:xVal>
            <c:numRef>
              <c:f>'CORRELATION PLOT'!$AL$12:$AL$13</c:f>
              <c:numCache>
                <c:formatCode>General</c:formatCode>
                <c:ptCount val="2"/>
                <c:pt idx="0">
                  <c:v>3150</c:v>
                </c:pt>
                <c:pt idx="1">
                  <c:v>-3150</c:v>
                </c:pt>
              </c:numCache>
            </c:numRef>
          </c:xVal>
          <c:yVal>
            <c:numRef>
              <c:f>'CORRELATION PLOT'!$AK$12:$AK$13</c:f>
              <c:numCache>
                <c:formatCode>General</c:formatCode>
                <c:ptCount val="2"/>
                <c:pt idx="0">
                  <c:v>3500</c:v>
                </c:pt>
                <c:pt idx="1">
                  <c:v>-3500</c:v>
                </c:pt>
              </c:numCache>
            </c:numRef>
          </c:yVal>
          <c:smooth val="0"/>
          <c:extLst>
            <c:ext xmlns:c16="http://schemas.microsoft.com/office/drawing/2014/chart" uri="{C3380CC4-5D6E-409C-BE32-E72D297353CC}">
              <c16:uniqueId val="{00000002-DAB8-4973-92AC-A69B025A1620}"/>
            </c:ext>
          </c:extLst>
        </c:ser>
        <c:dLbls>
          <c:showLegendKey val="0"/>
          <c:showVal val="0"/>
          <c:showCatName val="0"/>
          <c:showSerName val="0"/>
          <c:showPercent val="0"/>
          <c:showBubbleSize val="0"/>
        </c:dLbls>
        <c:axId val="891543496"/>
        <c:axId val="891534088"/>
      </c:scatterChart>
      <c:valAx>
        <c:axId val="891543496"/>
        <c:scaling>
          <c:orientation val="minMax"/>
          <c:max val="3500"/>
          <c:min val="-3500"/>
        </c:scaling>
        <c:delete val="0"/>
        <c:axPos val="b"/>
        <c:title>
          <c:tx>
            <c:rich>
              <a:bodyPr/>
              <a:lstStyle/>
              <a:p>
                <a:pPr>
                  <a:defRPr sz="1400"/>
                </a:pPr>
                <a:r>
                  <a:rPr lang="en-US" sz="1400"/>
                  <a:t>Test Strain (</a:t>
                </a:r>
                <a:r>
                  <a:rPr lang="en-US" sz="1400">
                    <a:latin typeface="Symbol" pitchFamily="18" charset="2"/>
                  </a:rPr>
                  <a:t>me</a:t>
                </a:r>
                <a:r>
                  <a:rPr lang="en-US" sz="1400"/>
                  <a:t>)</a:t>
                </a:r>
              </a:p>
            </c:rich>
          </c:tx>
          <c:layout>
            <c:manualLayout>
              <c:xMode val="edge"/>
              <c:yMode val="edge"/>
              <c:x val="0.3825178455853247"/>
              <c:y val="0.94186451676837557"/>
            </c:manualLayout>
          </c:layout>
          <c:overlay val="0"/>
        </c:title>
        <c:numFmt formatCode="0" sourceLinked="1"/>
        <c:majorTickMark val="out"/>
        <c:minorTickMark val="none"/>
        <c:tickLblPos val="nextTo"/>
        <c:crossAx val="891534088"/>
        <c:crosses val="autoZero"/>
        <c:crossBetween val="midCat"/>
        <c:majorUnit val="500"/>
      </c:valAx>
      <c:valAx>
        <c:axId val="891534088"/>
        <c:scaling>
          <c:orientation val="minMax"/>
          <c:max val="3500"/>
          <c:min val="-3500"/>
        </c:scaling>
        <c:delete val="0"/>
        <c:axPos val="l"/>
        <c:majorGridlines/>
        <c:title>
          <c:tx>
            <c:rich>
              <a:bodyPr rot="-5400000" vert="horz"/>
              <a:lstStyle/>
              <a:p>
                <a:pPr>
                  <a:defRPr sz="1400"/>
                </a:pPr>
                <a:r>
                  <a:rPr lang="en-US" sz="1400"/>
                  <a:t>FEA Strain (</a:t>
                </a:r>
                <a:r>
                  <a:rPr lang="en-US" sz="1400">
                    <a:latin typeface="Symbol" pitchFamily="18" charset="2"/>
                  </a:rPr>
                  <a:t>me</a:t>
                </a:r>
                <a:r>
                  <a:rPr lang="en-US" sz="1400"/>
                  <a:t>)</a:t>
                </a:r>
              </a:p>
            </c:rich>
          </c:tx>
          <c:layout>
            <c:manualLayout>
              <c:xMode val="edge"/>
              <c:yMode val="edge"/>
              <c:x val="2.9835633848644062E-3"/>
              <c:y val="0.34242787913518397"/>
            </c:manualLayout>
          </c:layout>
          <c:overlay val="0"/>
        </c:title>
        <c:numFmt formatCode="0" sourceLinked="1"/>
        <c:majorTickMark val="out"/>
        <c:minorTickMark val="none"/>
        <c:tickLblPos val="nextTo"/>
        <c:crossAx val="891543496"/>
        <c:crosses val="autoZero"/>
        <c:crossBetween val="midCat"/>
        <c:majorUnit val="500"/>
      </c:valAx>
    </c:plotArea>
    <c:legend>
      <c:legendPos val="r"/>
      <c:overlay val="0"/>
    </c:legend>
    <c:plotVisOnly val="1"/>
    <c:dispBlanksAs val="gap"/>
    <c:showDLblsOverMax val="0"/>
  </c:chart>
  <c:printSettings>
    <c:headerFooter/>
    <c:pageMargins b="0.75" l="0.7" r="0.7" t="0.75" header="0.3" footer="0.3"/>
    <c:pageSetup/>
  </c:printSettings>
</c:chartSpace>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fea-academy.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fea-academy.com/"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fea-academy.com/" TargetMode="Externa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219075</xdr:colOff>
          <xdr:row>12</xdr:row>
          <xdr:rowOff>152400</xdr:rowOff>
        </xdr:from>
        <xdr:to>
          <xdr:col>4</xdr:col>
          <xdr:colOff>142875</xdr:colOff>
          <xdr:row>14</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12</xdr:row>
          <xdr:rowOff>161925</xdr:rowOff>
        </xdr:from>
        <xdr:to>
          <xdr:col>12</xdr:col>
          <xdr:colOff>28575</xdr:colOff>
          <xdr:row>14</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12</xdr:row>
          <xdr:rowOff>161925</xdr:rowOff>
        </xdr:from>
        <xdr:to>
          <xdr:col>18</xdr:col>
          <xdr:colOff>304800</xdr:colOff>
          <xdr:row>14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13</xdr:row>
          <xdr:rowOff>161925</xdr:rowOff>
        </xdr:from>
        <xdr:to>
          <xdr:col>5</xdr:col>
          <xdr:colOff>219075</xdr:colOff>
          <xdr:row>15</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14</xdr:row>
          <xdr:rowOff>161925</xdr:rowOff>
        </xdr:from>
        <xdr:to>
          <xdr:col>5</xdr:col>
          <xdr:colOff>219075</xdr:colOff>
          <xdr:row>16</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13</xdr:row>
          <xdr:rowOff>133350</xdr:rowOff>
        </xdr:from>
        <xdr:to>
          <xdr:col>13</xdr:col>
          <xdr:colOff>209550</xdr:colOff>
          <xdr:row>15</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285750</xdr:colOff>
          <xdr:row>12</xdr:row>
          <xdr:rowOff>161925</xdr:rowOff>
        </xdr:from>
        <xdr:to>
          <xdr:col>26</xdr:col>
          <xdr:colOff>209550</xdr:colOff>
          <xdr:row>14</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14</xdr:row>
          <xdr:rowOff>171450</xdr:rowOff>
        </xdr:from>
        <xdr:to>
          <xdr:col>13</xdr:col>
          <xdr:colOff>209550</xdr:colOff>
          <xdr:row>16</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295275</xdr:colOff>
          <xdr:row>15</xdr:row>
          <xdr:rowOff>133350</xdr:rowOff>
        </xdr:from>
        <xdr:to>
          <xdr:col>14</xdr:col>
          <xdr:colOff>219075</xdr:colOff>
          <xdr:row>17</xdr:row>
          <xdr:rowOff>66675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295275</xdr:colOff>
          <xdr:row>16</xdr:row>
          <xdr:rowOff>161925</xdr:rowOff>
        </xdr:from>
        <xdr:to>
          <xdr:col>14</xdr:col>
          <xdr:colOff>219075</xdr:colOff>
          <xdr:row>18</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304800</xdr:colOff>
          <xdr:row>13</xdr:row>
          <xdr:rowOff>180975</xdr:rowOff>
        </xdr:from>
        <xdr:to>
          <xdr:col>29</xdr:col>
          <xdr:colOff>228600</xdr:colOff>
          <xdr:row>15</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14</xdr:row>
          <xdr:rowOff>171450</xdr:rowOff>
        </xdr:from>
        <xdr:to>
          <xdr:col>30</xdr:col>
          <xdr:colOff>238125</xdr:colOff>
          <xdr:row>16</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15</xdr:row>
          <xdr:rowOff>171450</xdr:rowOff>
        </xdr:from>
        <xdr:to>
          <xdr:col>30</xdr:col>
          <xdr:colOff>238125</xdr:colOff>
          <xdr:row>17</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16</xdr:row>
          <xdr:rowOff>171450</xdr:rowOff>
        </xdr:from>
        <xdr:to>
          <xdr:col>29</xdr:col>
          <xdr:colOff>238125</xdr:colOff>
          <xdr:row>18</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17</xdr:row>
          <xdr:rowOff>171450</xdr:rowOff>
        </xdr:from>
        <xdr:to>
          <xdr:col>30</xdr:col>
          <xdr:colOff>238125</xdr:colOff>
          <xdr:row>19</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18</xdr:row>
          <xdr:rowOff>171450</xdr:rowOff>
        </xdr:from>
        <xdr:to>
          <xdr:col>30</xdr:col>
          <xdr:colOff>238125</xdr:colOff>
          <xdr:row>20</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19</xdr:row>
          <xdr:rowOff>171450</xdr:rowOff>
        </xdr:from>
        <xdr:to>
          <xdr:col>30</xdr:col>
          <xdr:colOff>238125</xdr:colOff>
          <xdr:row>21</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22</xdr:row>
          <xdr:rowOff>161925</xdr:rowOff>
        </xdr:from>
        <xdr:to>
          <xdr:col>5</xdr:col>
          <xdr:colOff>209550</xdr:colOff>
          <xdr:row>24</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22</xdr:row>
          <xdr:rowOff>161925</xdr:rowOff>
        </xdr:from>
        <xdr:to>
          <xdr:col>13</xdr:col>
          <xdr:colOff>209550</xdr:colOff>
          <xdr:row>24</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23</xdr:row>
          <xdr:rowOff>171450</xdr:rowOff>
        </xdr:from>
        <xdr:to>
          <xdr:col>14</xdr:col>
          <xdr:colOff>190500</xdr:colOff>
          <xdr:row>25</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24</xdr:row>
          <xdr:rowOff>171450</xdr:rowOff>
        </xdr:from>
        <xdr:to>
          <xdr:col>14</xdr:col>
          <xdr:colOff>190500</xdr:colOff>
          <xdr:row>26</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266700</xdr:colOff>
          <xdr:row>23</xdr:row>
          <xdr:rowOff>171450</xdr:rowOff>
        </xdr:from>
        <xdr:to>
          <xdr:col>24</xdr:col>
          <xdr:colOff>190500</xdr:colOff>
          <xdr:row>25</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266700</xdr:colOff>
          <xdr:row>24</xdr:row>
          <xdr:rowOff>171450</xdr:rowOff>
        </xdr:from>
        <xdr:to>
          <xdr:col>24</xdr:col>
          <xdr:colOff>190500</xdr:colOff>
          <xdr:row>26</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266700</xdr:colOff>
          <xdr:row>25</xdr:row>
          <xdr:rowOff>171450</xdr:rowOff>
        </xdr:from>
        <xdr:to>
          <xdr:col>24</xdr:col>
          <xdr:colOff>190500</xdr:colOff>
          <xdr:row>27</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266700</xdr:colOff>
          <xdr:row>26</xdr:row>
          <xdr:rowOff>171450</xdr:rowOff>
        </xdr:from>
        <xdr:to>
          <xdr:col>24</xdr:col>
          <xdr:colOff>190500</xdr:colOff>
          <xdr:row>28</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266700</xdr:colOff>
          <xdr:row>27</xdr:row>
          <xdr:rowOff>171450</xdr:rowOff>
        </xdr:from>
        <xdr:to>
          <xdr:col>24</xdr:col>
          <xdr:colOff>190500</xdr:colOff>
          <xdr:row>29</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266700</xdr:colOff>
          <xdr:row>28</xdr:row>
          <xdr:rowOff>171450</xdr:rowOff>
        </xdr:from>
        <xdr:to>
          <xdr:col>24</xdr:col>
          <xdr:colOff>190500</xdr:colOff>
          <xdr:row>30</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266700</xdr:colOff>
          <xdr:row>29</xdr:row>
          <xdr:rowOff>171450</xdr:rowOff>
        </xdr:from>
        <xdr:to>
          <xdr:col>24</xdr:col>
          <xdr:colOff>190500</xdr:colOff>
          <xdr:row>31</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266700</xdr:colOff>
          <xdr:row>30</xdr:row>
          <xdr:rowOff>171450</xdr:rowOff>
        </xdr:from>
        <xdr:to>
          <xdr:col>24</xdr:col>
          <xdr:colOff>190500</xdr:colOff>
          <xdr:row>32</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33</xdr:row>
          <xdr:rowOff>171450</xdr:rowOff>
        </xdr:from>
        <xdr:to>
          <xdr:col>9</xdr:col>
          <xdr:colOff>133350</xdr:colOff>
          <xdr:row>35</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33</xdr:row>
          <xdr:rowOff>171450</xdr:rowOff>
        </xdr:from>
        <xdr:to>
          <xdr:col>11</xdr:col>
          <xdr:colOff>285750</xdr:colOff>
          <xdr:row>35</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33</xdr:row>
          <xdr:rowOff>171450</xdr:rowOff>
        </xdr:from>
        <xdr:to>
          <xdr:col>15</xdr:col>
          <xdr:colOff>114300</xdr:colOff>
          <xdr:row>35</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33</xdr:row>
          <xdr:rowOff>171450</xdr:rowOff>
        </xdr:from>
        <xdr:to>
          <xdr:col>19</xdr:col>
          <xdr:colOff>133350</xdr:colOff>
          <xdr:row>35</xdr:row>
          <xdr:rowOff>38100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33</xdr:row>
          <xdr:rowOff>171450</xdr:rowOff>
        </xdr:from>
        <xdr:to>
          <xdr:col>22</xdr:col>
          <xdr:colOff>285750</xdr:colOff>
          <xdr:row>35</xdr:row>
          <xdr:rowOff>38100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33</xdr:row>
          <xdr:rowOff>171450</xdr:rowOff>
        </xdr:from>
        <xdr:to>
          <xdr:col>25</xdr:col>
          <xdr:colOff>276225</xdr:colOff>
          <xdr:row>35</xdr:row>
          <xdr:rowOff>38100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47625</xdr:colOff>
          <xdr:row>33</xdr:row>
          <xdr:rowOff>171450</xdr:rowOff>
        </xdr:from>
        <xdr:to>
          <xdr:col>28</xdr:col>
          <xdr:colOff>285750</xdr:colOff>
          <xdr:row>35</xdr:row>
          <xdr:rowOff>38100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51</xdr:row>
          <xdr:rowOff>190500</xdr:rowOff>
        </xdr:from>
        <xdr:to>
          <xdr:col>6</xdr:col>
          <xdr:colOff>228600</xdr:colOff>
          <xdr:row>53</xdr:row>
          <xdr:rowOff>38100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52</xdr:row>
          <xdr:rowOff>171450</xdr:rowOff>
        </xdr:from>
        <xdr:to>
          <xdr:col>6</xdr:col>
          <xdr:colOff>228600</xdr:colOff>
          <xdr:row>54</xdr:row>
          <xdr:rowOff>38100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53</xdr:row>
          <xdr:rowOff>171450</xdr:rowOff>
        </xdr:from>
        <xdr:to>
          <xdr:col>6</xdr:col>
          <xdr:colOff>228600</xdr:colOff>
          <xdr:row>55</xdr:row>
          <xdr:rowOff>38100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54</xdr:row>
          <xdr:rowOff>171450</xdr:rowOff>
        </xdr:from>
        <xdr:to>
          <xdr:col>6</xdr:col>
          <xdr:colOff>228600</xdr:colOff>
          <xdr:row>56</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51</xdr:row>
          <xdr:rowOff>190500</xdr:rowOff>
        </xdr:from>
        <xdr:to>
          <xdr:col>13</xdr:col>
          <xdr:colOff>180975</xdr:colOff>
          <xdr:row>53</xdr:row>
          <xdr:rowOff>38100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52</xdr:row>
          <xdr:rowOff>171450</xdr:rowOff>
        </xdr:from>
        <xdr:to>
          <xdr:col>10</xdr:col>
          <xdr:colOff>247650</xdr:colOff>
          <xdr:row>54</xdr:row>
          <xdr:rowOff>38100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53</xdr:row>
          <xdr:rowOff>161925</xdr:rowOff>
        </xdr:from>
        <xdr:to>
          <xdr:col>11</xdr:col>
          <xdr:colOff>133350</xdr:colOff>
          <xdr:row>55</xdr:row>
          <xdr:rowOff>28575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54</xdr:row>
          <xdr:rowOff>171450</xdr:rowOff>
        </xdr:from>
        <xdr:to>
          <xdr:col>13</xdr:col>
          <xdr:colOff>209550</xdr:colOff>
          <xdr:row>56</xdr:row>
          <xdr:rowOff>38100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55</xdr:row>
          <xdr:rowOff>152400</xdr:rowOff>
        </xdr:from>
        <xdr:to>
          <xdr:col>13</xdr:col>
          <xdr:colOff>209550</xdr:colOff>
          <xdr:row>57</xdr:row>
          <xdr:rowOff>19050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276225</xdr:colOff>
          <xdr:row>51</xdr:row>
          <xdr:rowOff>180975</xdr:rowOff>
        </xdr:from>
        <xdr:to>
          <xdr:col>25</xdr:col>
          <xdr:colOff>200025</xdr:colOff>
          <xdr:row>53</xdr:row>
          <xdr:rowOff>28575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276225</xdr:colOff>
          <xdr:row>52</xdr:row>
          <xdr:rowOff>171450</xdr:rowOff>
        </xdr:from>
        <xdr:to>
          <xdr:col>22</xdr:col>
          <xdr:colOff>200025</xdr:colOff>
          <xdr:row>54</xdr:row>
          <xdr:rowOff>38100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304800</xdr:colOff>
          <xdr:row>53</xdr:row>
          <xdr:rowOff>171450</xdr:rowOff>
        </xdr:from>
        <xdr:to>
          <xdr:col>21</xdr:col>
          <xdr:colOff>228600</xdr:colOff>
          <xdr:row>55</xdr:row>
          <xdr:rowOff>47625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295275</xdr:colOff>
          <xdr:row>13</xdr:row>
          <xdr:rowOff>171450</xdr:rowOff>
        </xdr:from>
        <xdr:to>
          <xdr:col>21</xdr:col>
          <xdr:colOff>209550</xdr:colOff>
          <xdr:row>15</xdr:row>
          <xdr:rowOff>38100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14</xdr:row>
          <xdr:rowOff>171450</xdr:rowOff>
        </xdr:from>
        <xdr:to>
          <xdr:col>22</xdr:col>
          <xdr:colOff>104775</xdr:colOff>
          <xdr:row>16</xdr:row>
          <xdr:rowOff>47625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304800</xdr:colOff>
          <xdr:row>23</xdr:row>
          <xdr:rowOff>161925</xdr:rowOff>
        </xdr:from>
        <xdr:to>
          <xdr:col>28</xdr:col>
          <xdr:colOff>228600</xdr:colOff>
          <xdr:row>25</xdr:row>
          <xdr:rowOff>28575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304800</xdr:colOff>
          <xdr:row>24</xdr:row>
          <xdr:rowOff>161925</xdr:rowOff>
        </xdr:from>
        <xdr:to>
          <xdr:col>28</xdr:col>
          <xdr:colOff>228600</xdr:colOff>
          <xdr:row>26</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161925</xdr:colOff>
      <xdr:row>1</xdr:row>
      <xdr:rowOff>66675</xdr:rowOff>
    </xdr:from>
    <xdr:to>
      <xdr:col>7</xdr:col>
      <xdr:colOff>173993</xdr:colOff>
      <xdr:row>1</xdr:row>
      <xdr:rowOff>1619250</xdr:rowOff>
    </xdr:to>
    <xdr:pic>
      <xdr:nvPicPr>
        <xdr:cNvPr id="59" name="Picture 58">
          <a:hlinkClick xmlns:r="http://schemas.openxmlformats.org/officeDocument/2006/relationships" r:id="rId1"/>
          <a:extLst>
            <a:ext uri="{FF2B5EF4-FFF2-40B4-BE49-F238E27FC236}">
              <a16:creationId xmlns:a16="http://schemas.microsoft.com/office/drawing/2014/main" id="{9E024855-384C-485B-8E5D-2644A4C702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133350"/>
          <a:ext cx="1898018" cy="155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581025</xdr:colOff>
      <xdr:row>1</xdr:row>
      <xdr:rowOff>47626</xdr:rowOff>
    </xdr:from>
    <xdr:to>
      <xdr:col>1</xdr:col>
      <xdr:colOff>2118070</xdr:colOff>
      <xdr:row>6</xdr:row>
      <xdr:rowOff>142876</xdr:rowOff>
    </xdr:to>
    <xdr:pic>
      <xdr:nvPicPr>
        <xdr:cNvPr id="4" name="Picture 3">
          <a:hlinkClick xmlns:r="http://schemas.openxmlformats.org/officeDocument/2006/relationships" r:id="rId1"/>
          <a:extLst>
            <a:ext uri="{FF2B5EF4-FFF2-40B4-BE49-F238E27FC236}">
              <a16:creationId xmlns:a16="http://schemas.microsoft.com/office/drawing/2014/main" id="{3C54E11D-0D5C-4B16-8756-9364170087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8175" y="123826"/>
          <a:ext cx="1537045" cy="1257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49665</xdr:colOff>
      <xdr:row>0</xdr:row>
      <xdr:rowOff>72118</xdr:rowOff>
    </xdr:from>
    <xdr:to>
      <xdr:col>26</xdr:col>
      <xdr:colOff>104775</xdr:colOff>
      <xdr:row>30</xdr:row>
      <xdr:rowOff>138792</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2859540" y="72118"/>
          <a:ext cx="8513310" cy="5943599"/>
          <a:chOff x="249690" y="234043"/>
          <a:chExt cx="8513310" cy="5943599"/>
        </a:xfrm>
      </xdr:grpSpPr>
      <xdr:grpSp>
        <xdr:nvGrpSpPr>
          <xdr:cNvPr id="3" name="Group 2">
            <a:extLst>
              <a:ext uri="{FF2B5EF4-FFF2-40B4-BE49-F238E27FC236}">
                <a16:creationId xmlns:a16="http://schemas.microsoft.com/office/drawing/2014/main" id="{00000000-0008-0000-0200-000003000000}"/>
              </a:ext>
            </a:extLst>
          </xdr:cNvPr>
          <xdr:cNvGrpSpPr/>
        </xdr:nvGrpSpPr>
        <xdr:grpSpPr>
          <a:xfrm>
            <a:off x="249690" y="234043"/>
            <a:ext cx="8513310" cy="5943599"/>
            <a:chOff x="11765415" y="1672318"/>
            <a:chExt cx="8513310" cy="5943599"/>
          </a:xfrm>
        </xdr:grpSpPr>
        <xdr:graphicFrame macro="">
          <xdr:nvGraphicFramePr>
            <xdr:cNvPr id="12" name="Chart 11">
              <a:extLst>
                <a:ext uri="{FF2B5EF4-FFF2-40B4-BE49-F238E27FC236}">
                  <a16:creationId xmlns:a16="http://schemas.microsoft.com/office/drawing/2014/main" id="{00000000-0008-0000-0200-00000C000000}"/>
                </a:ext>
              </a:extLst>
            </xdr:cNvPr>
            <xdr:cNvGraphicFramePr>
              <a:graphicFrameLocks/>
            </xdr:cNvGraphicFramePr>
          </xdr:nvGraphicFramePr>
          <xdr:xfrm>
            <a:off x="11765415" y="1672318"/>
            <a:ext cx="8513310" cy="5943599"/>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13" name="Rectangle 12">
              <a:extLst>
                <a:ext uri="{FF2B5EF4-FFF2-40B4-BE49-F238E27FC236}">
                  <a16:creationId xmlns:a16="http://schemas.microsoft.com/office/drawing/2014/main" id="{00000000-0008-0000-0200-00000D000000}"/>
                </a:ext>
              </a:extLst>
            </xdr:cNvPr>
            <xdr:cNvSpPr/>
          </xdr:nvSpPr>
          <xdr:spPr>
            <a:xfrm>
              <a:off x="15049499" y="2200274"/>
              <a:ext cx="942975" cy="5019675"/>
            </a:xfrm>
            <a:prstGeom prst="rect">
              <a:avLst/>
            </a:prstGeom>
            <a:solidFill>
              <a:schemeClr val="bg1">
                <a:lumMod val="85000"/>
                <a:alpha val="49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 name="Rectangle 13">
              <a:extLst>
                <a:ext uri="{FF2B5EF4-FFF2-40B4-BE49-F238E27FC236}">
                  <a16:creationId xmlns:a16="http://schemas.microsoft.com/office/drawing/2014/main" id="{00000000-0008-0000-0200-00000E000000}"/>
                </a:ext>
              </a:extLst>
            </xdr:cNvPr>
            <xdr:cNvSpPr/>
          </xdr:nvSpPr>
          <xdr:spPr>
            <a:xfrm>
              <a:off x="12163426" y="4333876"/>
              <a:ext cx="6677024" cy="723899"/>
            </a:xfrm>
            <a:prstGeom prst="rect">
              <a:avLst/>
            </a:prstGeom>
            <a:solidFill>
              <a:schemeClr val="bg1">
                <a:lumMod val="85000"/>
                <a:alpha val="49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4" name="Text Box 2">
            <a:extLst>
              <a:ext uri="{FF2B5EF4-FFF2-40B4-BE49-F238E27FC236}">
                <a16:creationId xmlns:a16="http://schemas.microsoft.com/office/drawing/2014/main" id="{00000000-0008-0000-0200-000004000000}"/>
              </a:ext>
            </a:extLst>
          </xdr:cNvPr>
          <xdr:cNvSpPr txBox="1">
            <a:spLocks noChangeArrowheads="1"/>
          </xdr:cNvSpPr>
        </xdr:nvSpPr>
        <xdr:spPr bwMode="auto">
          <a:xfrm>
            <a:off x="4705350" y="884555"/>
            <a:ext cx="1217930" cy="43942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100" b="0">
                <a:effectLst/>
                <a:latin typeface="Calibri" panose="020F0502020204030204" pitchFamily="34" charset="0"/>
                <a:ea typeface="MS Mincho" panose="02020609040205080304" pitchFamily="49" charset="-128"/>
                <a:cs typeface="Times New Roman" panose="02020603050405020304" pitchFamily="18" charset="0"/>
              </a:rPr>
              <a:t>FEA</a:t>
            </a:r>
            <a:endParaRPr lang="fr-FR" sz="1100" b="0">
              <a:effectLst/>
              <a:latin typeface="Calibri" panose="020F0502020204030204" pitchFamily="34" charset="0"/>
              <a:ea typeface="MS Mincho" panose="02020609040205080304" pitchFamily="49" charset="-128"/>
              <a:cs typeface="Times New Roman" panose="02020603050405020304" pitchFamily="18" charset="0"/>
            </a:endParaRPr>
          </a:p>
          <a:p>
            <a:pPr marL="0" marR="0" algn="ctr">
              <a:lnSpc>
                <a:spcPct val="115000"/>
              </a:lnSpc>
              <a:spcBef>
                <a:spcPts val="0"/>
              </a:spcBef>
              <a:spcAft>
                <a:spcPts val="0"/>
              </a:spcAft>
            </a:pPr>
            <a:r>
              <a:rPr lang="en-US" sz="1100" b="0">
                <a:effectLst/>
                <a:latin typeface="Calibri" panose="020F0502020204030204" pitchFamily="34" charset="0"/>
                <a:ea typeface="MS Mincho" panose="02020609040205080304" pitchFamily="49" charset="-128"/>
                <a:cs typeface="Times New Roman" panose="02020603050405020304" pitchFamily="18" charset="0"/>
              </a:rPr>
              <a:t>Overestimates</a:t>
            </a:r>
            <a:endParaRPr lang="fr-FR" sz="1100" b="0">
              <a:effectLst/>
              <a:latin typeface="Calibri" panose="020F0502020204030204" pitchFamily="34" charset="0"/>
              <a:ea typeface="MS Mincho" panose="02020609040205080304" pitchFamily="49" charset="-128"/>
              <a:cs typeface="Times New Roman" panose="02020603050405020304" pitchFamily="18" charset="0"/>
            </a:endParaRPr>
          </a:p>
        </xdr:txBody>
      </xdr:sp>
      <xdr:sp macro="" textlink="">
        <xdr:nvSpPr>
          <xdr:cNvPr id="5" name="Text Box 2">
            <a:extLst>
              <a:ext uri="{FF2B5EF4-FFF2-40B4-BE49-F238E27FC236}">
                <a16:creationId xmlns:a16="http://schemas.microsoft.com/office/drawing/2014/main" id="{00000000-0008-0000-0200-000005000000}"/>
              </a:ext>
            </a:extLst>
          </xdr:cNvPr>
          <xdr:cNvSpPr txBox="1">
            <a:spLocks noChangeArrowheads="1"/>
          </xdr:cNvSpPr>
        </xdr:nvSpPr>
        <xdr:spPr bwMode="auto">
          <a:xfrm>
            <a:off x="5864859" y="2200275"/>
            <a:ext cx="1231265" cy="4762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100" b="0">
                <a:effectLst/>
                <a:latin typeface="Calibri" panose="020F0502020204030204" pitchFamily="34" charset="0"/>
                <a:ea typeface="MS Mincho" panose="02020609040205080304" pitchFamily="49" charset="-128"/>
                <a:cs typeface="Times New Roman" panose="02020603050405020304" pitchFamily="18" charset="0"/>
              </a:rPr>
              <a:t>FEA</a:t>
            </a:r>
            <a:endParaRPr lang="fr-FR" sz="1100" b="0">
              <a:effectLst/>
              <a:latin typeface="Calibri" panose="020F0502020204030204" pitchFamily="34" charset="0"/>
              <a:ea typeface="MS Mincho" panose="02020609040205080304" pitchFamily="49" charset="-128"/>
              <a:cs typeface="Times New Roman" panose="02020603050405020304" pitchFamily="18" charset="0"/>
            </a:endParaRPr>
          </a:p>
          <a:p>
            <a:pPr marL="0" marR="0" algn="ctr">
              <a:lnSpc>
                <a:spcPct val="115000"/>
              </a:lnSpc>
              <a:spcBef>
                <a:spcPts val="0"/>
              </a:spcBef>
              <a:spcAft>
                <a:spcPts val="0"/>
              </a:spcAft>
            </a:pPr>
            <a:r>
              <a:rPr lang="en-US" sz="1100" b="0">
                <a:effectLst/>
                <a:latin typeface="Calibri" panose="020F0502020204030204" pitchFamily="34" charset="0"/>
                <a:ea typeface="MS Mincho" panose="02020609040205080304" pitchFamily="49" charset="-128"/>
                <a:cs typeface="Times New Roman" panose="02020603050405020304" pitchFamily="18" charset="0"/>
              </a:rPr>
              <a:t>Underestimates</a:t>
            </a:r>
            <a:endParaRPr lang="fr-FR" sz="1100" b="0">
              <a:effectLst/>
              <a:latin typeface="Calibri" panose="020F0502020204030204" pitchFamily="34" charset="0"/>
              <a:ea typeface="MS Mincho" panose="02020609040205080304" pitchFamily="49" charset="-128"/>
              <a:cs typeface="Times New Roman" panose="02020603050405020304" pitchFamily="18" charset="0"/>
            </a:endParaRPr>
          </a:p>
        </xdr:txBody>
      </xdr:sp>
      <xdr:sp macro="" textlink="">
        <xdr:nvSpPr>
          <xdr:cNvPr id="6" name="Text Box 2">
            <a:extLst>
              <a:ext uri="{FF2B5EF4-FFF2-40B4-BE49-F238E27FC236}">
                <a16:creationId xmlns:a16="http://schemas.microsoft.com/office/drawing/2014/main" id="{00000000-0008-0000-0200-000006000000}"/>
              </a:ext>
            </a:extLst>
          </xdr:cNvPr>
          <xdr:cNvSpPr txBox="1">
            <a:spLocks noChangeArrowheads="1"/>
          </xdr:cNvSpPr>
        </xdr:nvSpPr>
        <xdr:spPr bwMode="auto">
          <a:xfrm>
            <a:off x="876300" y="3743325"/>
            <a:ext cx="1437005" cy="48450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100" b="0">
                <a:effectLst/>
                <a:latin typeface="Calibri" panose="020F0502020204030204" pitchFamily="34" charset="0"/>
                <a:ea typeface="MS Mincho" panose="02020609040205080304" pitchFamily="49" charset="-128"/>
                <a:cs typeface="Times New Roman" panose="02020603050405020304" pitchFamily="18" charset="0"/>
              </a:rPr>
              <a:t>FEA</a:t>
            </a:r>
            <a:endParaRPr lang="fr-FR" sz="1100" b="0">
              <a:effectLst/>
              <a:latin typeface="Calibri" panose="020F0502020204030204" pitchFamily="34" charset="0"/>
              <a:ea typeface="MS Mincho" panose="02020609040205080304" pitchFamily="49" charset="-128"/>
              <a:cs typeface="Times New Roman" panose="02020603050405020304" pitchFamily="18" charset="0"/>
            </a:endParaRPr>
          </a:p>
          <a:p>
            <a:pPr marL="0" marR="0" algn="ctr">
              <a:lnSpc>
                <a:spcPct val="115000"/>
              </a:lnSpc>
              <a:spcBef>
                <a:spcPts val="0"/>
              </a:spcBef>
              <a:spcAft>
                <a:spcPts val="0"/>
              </a:spcAft>
            </a:pPr>
            <a:r>
              <a:rPr lang="en-US" sz="1100" b="0">
                <a:effectLst/>
                <a:latin typeface="Calibri" panose="020F0502020204030204" pitchFamily="34" charset="0"/>
                <a:ea typeface="MS Mincho" panose="02020609040205080304" pitchFamily="49" charset="-128"/>
                <a:cs typeface="Times New Roman" panose="02020603050405020304" pitchFamily="18" charset="0"/>
              </a:rPr>
              <a:t>Underestimates</a:t>
            </a:r>
            <a:endParaRPr lang="fr-FR" sz="1100" b="0">
              <a:effectLst/>
              <a:latin typeface="Calibri" panose="020F0502020204030204" pitchFamily="34" charset="0"/>
              <a:ea typeface="MS Mincho" panose="02020609040205080304" pitchFamily="49" charset="-128"/>
              <a:cs typeface="Times New Roman" panose="02020603050405020304" pitchFamily="18" charset="0"/>
            </a:endParaRPr>
          </a:p>
        </xdr:txBody>
      </xdr:sp>
      <xdr:sp macro="" textlink="">
        <xdr:nvSpPr>
          <xdr:cNvPr id="7" name="Text Box 2">
            <a:extLst>
              <a:ext uri="{FF2B5EF4-FFF2-40B4-BE49-F238E27FC236}">
                <a16:creationId xmlns:a16="http://schemas.microsoft.com/office/drawing/2014/main" id="{00000000-0008-0000-0200-000007000000}"/>
              </a:ext>
            </a:extLst>
          </xdr:cNvPr>
          <xdr:cNvSpPr txBox="1">
            <a:spLocks noChangeArrowheads="1"/>
          </xdr:cNvSpPr>
        </xdr:nvSpPr>
        <xdr:spPr bwMode="auto">
          <a:xfrm>
            <a:off x="2145664" y="5104765"/>
            <a:ext cx="1149985" cy="47688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0"/>
              </a:spcAft>
            </a:pPr>
            <a:r>
              <a:rPr lang="en-US" sz="1100" b="0">
                <a:effectLst/>
                <a:latin typeface="Calibri" panose="020F0502020204030204" pitchFamily="34" charset="0"/>
                <a:ea typeface="MS Mincho" panose="02020609040205080304" pitchFamily="49" charset="-128"/>
                <a:cs typeface="Times New Roman" panose="02020603050405020304" pitchFamily="18" charset="0"/>
              </a:rPr>
              <a:t>FEA</a:t>
            </a:r>
            <a:endParaRPr lang="fr-FR" sz="1100" b="0">
              <a:effectLst/>
              <a:latin typeface="Calibri" panose="020F0502020204030204" pitchFamily="34" charset="0"/>
              <a:ea typeface="MS Mincho" panose="02020609040205080304" pitchFamily="49" charset="-128"/>
              <a:cs typeface="Times New Roman" panose="02020603050405020304" pitchFamily="18" charset="0"/>
            </a:endParaRPr>
          </a:p>
          <a:p>
            <a:pPr marL="0" marR="0" algn="ctr">
              <a:lnSpc>
                <a:spcPct val="115000"/>
              </a:lnSpc>
              <a:spcBef>
                <a:spcPts val="0"/>
              </a:spcBef>
              <a:spcAft>
                <a:spcPts val="0"/>
              </a:spcAft>
            </a:pPr>
            <a:r>
              <a:rPr lang="en-US" sz="1100" b="0">
                <a:effectLst/>
                <a:latin typeface="Calibri" panose="020F0502020204030204" pitchFamily="34" charset="0"/>
                <a:ea typeface="MS Mincho" panose="02020609040205080304" pitchFamily="49" charset="-128"/>
                <a:cs typeface="Times New Roman" panose="02020603050405020304" pitchFamily="18" charset="0"/>
              </a:rPr>
              <a:t>Overestimates</a:t>
            </a:r>
            <a:endParaRPr lang="fr-FR" sz="1100" b="0">
              <a:effectLst/>
              <a:latin typeface="Calibri" panose="020F0502020204030204" pitchFamily="34" charset="0"/>
              <a:ea typeface="MS Mincho" panose="02020609040205080304" pitchFamily="49" charset="-128"/>
              <a:cs typeface="Times New Roman" panose="02020603050405020304" pitchFamily="18" charset="0"/>
            </a:endParaRPr>
          </a:p>
        </xdr:txBody>
      </xdr:sp>
      <xdr:sp macro="" textlink="">
        <xdr:nvSpPr>
          <xdr:cNvPr id="8" name="Freeform: Shape 7">
            <a:extLst>
              <a:ext uri="{FF2B5EF4-FFF2-40B4-BE49-F238E27FC236}">
                <a16:creationId xmlns:a16="http://schemas.microsoft.com/office/drawing/2014/main" id="{00000000-0008-0000-0200-000008000000}"/>
              </a:ext>
            </a:extLst>
          </xdr:cNvPr>
          <xdr:cNvSpPr/>
        </xdr:nvSpPr>
        <xdr:spPr>
          <a:xfrm>
            <a:off x="6842125" y="897255"/>
            <a:ext cx="215900" cy="274320"/>
          </a:xfrm>
          <a:custGeom>
            <a:avLst/>
            <a:gdLst>
              <a:gd name="connsiteX0" fmla="*/ 0 w 156210"/>
              <a:gd name="connsiteY0" fmla="*/ 0 h 173355"/>
              <a:gd name="connsiteX1" fmla="*/ 102870 w 156210"/>
              <a:gd name="connsiteY1" fmla="*/ 64770 h 173355"/>
              <a:gd name="connsiteX2" fmla="*/ 156210 w 156210"/>
              <a:gd name="connsiteY2" fmla="*/ 173355 h 173355"/>
            </a:gdLst>
            <a:ahLst/>
            <a:cxnLst>
              <a:cxn ang="0">
                <a:pos x="connsiteX0" y="connsiteY0"/>
              </a:cxn>
              <a:cxn ang="0">
                <a:pos x="connsiteX1" y="connsiteY1"/>
              </a:cxn>
              <a:cxn ang="0">
                <a:pos x="connsiteX2" y="connsiteY2"/>
              </a:cxn>
            </a:cxnLst>
            <a:rect l="l" t="t" r="r" b="b"/>
            <a:pathLst>
              <a:path w="156210" h="173355">
                <a:moveTo>
                  <a:pt x="0" y="0"/>
                </a:moveTo>
                <a:cubicBezTo>
                  <a:pt x="38417" y="17938"/>
                  <a:pt x="76835" y="35877"/>
                  <a:pt x="102870" y="64770"/>
                </a:cubicBezTo>
                <a:cubicBezTo>
                  <a:pt x="128905" y="93663"/>
                  <a:pt x="142557" y="133509"/>
                  <a:pt x="156210" y="173355"/>
                </a:cubicBezTo>
              </a:path>
            </a:pathLst>
          </a:custGeom>
          <a:noFill/>
          <a:ln w="6350">
            <a:solidFill>
              <a:schemeClr val="tx1"/>
            </a:solidFill>
            <a:headEnd type="triangle" w="sm" len="sm"/>
            <a:tailEnd type="triangle" w="sm" len="sm"/>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rot="19363949">
            <a:off x="6845727" y="417270"/>
            <a:ext cx="1167762" cy="495557"/>
          </a:xfrm>
          <a:prstGeom prst="rect">
            <a:avLst/>
          </a:prstGeom>
          <a:noFill/>
          <a:ln w="9525">
            <a:noFill/>
            <a:miter lim="800000"/>
            <a:headEnd/>
            <a:tailEnd/>
          </a:ln>
        </xdr:spPr>
        <xdr:txBody>
          <a:bodyPr rot="0" vert="horz" wrap="square" lIns="91440" tIns="45720" rIns="91440" bIns="45720" anchor="t" anchorCtr="0">
            <a:noAutofit/>
          </a:bodyPr>
          <a:lstStyle/>
          <a:p>
            <a:pPr marL="0" marR="0" algn="l">
              <a:lnSpc>
                <a:spcPct val="115000"/>
              </a:lnSpc>
              <a:spcBef>
                <a:spcPts val="0"/>
              </a:spcBef>
              <a:spcAft>
                <a:spcPts val="0"/>
              </a:spcAft>
            </a:pPr>
            <a:r>
              <a:rPr lang="en-CA" sz="1100" b="1">
                <a:effectLst/>
                <a:latin typeface="Calibri" panose="020F0502020204030204" pitchFamily="34" charset="0"/>
                <a:ea typeface="MS Mincho" panose="02020609040205080304" pitchFamily="49" charset="-128"/>
                <a:cs typeface="Times New Roman" panose="02020603050405020304" pitchFamily="18" charset="0"/>
              </a:rPr>
              <a:t>Validity domain</a:t>
            </a:r>
            <a:endParaRPr lang="fr-FR" sz="1100">
              <a:effectLst/>
              <a:latin typeface="Calibri" panose="020F0502020204030204" pitchFamily="34" charset="0"/>
              <a:ea typeface="MS Mincho" panose="02020609040205080304" pitchFamily="49" charset="-128"/>
              <a:cs typeface="Times New Roman" panose="02020603050405020304" pitchFamily="18" charset="0"/>
            </a:endParaRPr>
          </a:p>
          <a:p>
            <a:pPr marL="0" marR="0" algn="l">
              <a:lnSpc>
                <a:spcPct val="115000"/>
              </a:lnSpc>
              <a:spcBef>
                <a:spcPts val="0"/>
              </a:spcBef>
              <a:spcAft>
                <a:spcPts val="0"/>
              </a:spcAft>
            </a:pPr>
            <a:r>
              <a:rPr lang="en-CA" sz="1100" b="1">
                <a:effectLst/>
                <a:latin typeface="Calibri" panose="020F0502020204030204" pitchFamily="34" charset="0"/>
                <a:ea typeface="MS Mincho" panose="02020609040205080304" pitchFamily="49" charset="-128"/>
                <a:cs typeface="Times New Roman" panose="02020603050405020304" pitchFamily="18" charset="0"/>
              </a:rPr>
              <a:t>(±10%)</a:t>
            </a:r>
            <a:endParaRPr lang="fr-FR" sz="1100">
              <a:effectLst/>
              <a:latin typeface="Calibri" panose="020F0502020204030204" pitchFamily="34" charset="0"/>
              <a:ea typeface="MS Mincho" panose="02020609040205080304" pitchFamily="49" charset="-128"/>
              <a:cs typeface="Times New Roman" panose="02020603050405020304" pitchFamily="18" charset="0"/>
            </a:endParaRPr>
          </a:p>
        </xdr:txBody>
      </xdr:sp>
      <xdr:sp macro="" textlink="">
        <xdr:nvSpPr>
          <xdr:cNvPr id="10" name="Text Box 2">
            <a:extLst>
              <a:ext uri="{FF2B5EF4-FFF2-40B4-BE49-F238E27FC236}">
                <a16:creationId xmlns:a16="http://schemas.microsoft.com/office/drawing/2014/main" id="{00000000-0008-0000-0200-00000A000000}"/>
              </a:ext>
            </a:extLst>
          </xdr:cNvPr>
          <xdr:cNvSpPr txBox="1">
            <a:spLocks noChangeArrowheads="1"/>
          </xdr:cNvSpPr>
        </xdr:nvSpPr>
        <xdr:spPr bwMode="auto">
          <a:xfrm rot="19363949">
            <a:off x="361826" y="5420925"/>
            <a:ext cx="1137205" cy="495570"/>
          </a:xfrm>
          <a:prstGeom prst="rect">
            <a:avLst/>
          </a:prstGeom>
          <a:noFill/>
          <a:ln w="9525">
            <a:noFill/>
            <a:miter lim="800000"/>
            <a:headEnd/>
            <a:tailEnd/>
          </a:ln>
        </xdr:spPr>
        <xdr:txBody>
          <a:bodyPr rot="0" vert="horz" wrap="square" lIns="91440" tIns="45720" rIns="91440" bIns="45720" anchor="t" anchorCtr="0">
            <a:noAutofit/>
          </a:bodyPr>
          <a:lstStyle/>
          <a:p>
            <a:pPr marL="0" marR="0" algn="l">
              <a:lnSpc>
                <a:spcPct val="115000"/>
              </a:lnSpc>
              <a:spcBef>
                <a:spcPts val="0"/>
              </a:spcBef>
              <a:spcAft>
                <a:spcPts val="0"/>
              </a:spcAft>
            </a:pPr>
            <a:r>
              <a:rPr lang="en-CA" sz="1100" b="1">
                <a:effectLst/>
                <a:latin typeface="Calibri" panose="020F0502020204030204" pitchFamily="34" charset="0"/>
                <a:ea typeface="MS Mincho" panose="02020609040205080304" pitchFamily="49" charset="-128"/>
                <a:cs typeface="Times New Roman" panose="02020603050405020304" pitchFamily="18" charset="0"/>
              </a:rPr>
              <a:t>Validity domain</a:t>
            </a:r>
            <a:endParaRPr lang="fr-FR" sz="1100">
              <a:effectLst/>
              <a:latin typeface="Calibri" panose="020F0502020204030204" pitchFamily="34" charset="0"/>
              <a:ea typeface="MS Mincho" panose="02020609040205080304" pitchFamily="49" charset="-128"/>
              <a:cs typeface="Times New Roman" panose="02020603050405020304" pitchFamily="18" charset="0"/>
            </a:endParaRPr>
          </a:p>
          <a:p>
            <a:pPr marL="0" marR="0" algn="l">
              <a:lnSpc>
                <a:spcPct val="115000"/>
              </a:lnSpc>
              <a:spcBef>
                <a:spcPts val="0"/>
              </a:spcBef>
              <a:spcAft>
                <a:spcPts val="0"/>
              </a:spcAft>
            </a:pPr>
            <a:r>
              <a:rPr lang="en-CA" sz="1100" b="1">
                <a:effectLst/>
                <a:latin typeface="Calibri" panose="020F0502020204030204" pitchFamily="34" charset="0"/>
                <a:ea typeface="MS Mincho" panose="02020609040205080304" pitchFamily="49" charset="-128"/>
                <a:cs typeface="Times New Roman" panose="02020603050405020304" pitchFamily="18" charset="0"/>
              </a:rPr>
              <a:t>(±10%)</a:t>
            </a:r>
            <a:endParaRPr lang="fr-FR" sz="1100">
              <a:effectLst/>
              <a:latin typeface="Calibri" panose="020F0502020204030204" pitchFamily="34" charset="0"/>
              <a:ea typeface="MS Mincho" panose="02020609040205080304" pitchFamily="49" charset="-128"/>
              <a:cs typeface="Times New Roman" panose="02020603050405020304" pitchFamily="18" charset="0"/>
            </a:endParaRPr>
          </a:p>
        </xdr:txBody>
      </xdr:sp>
      <xdr:sp macro="" textlink="">
        <xdr:nvSpPr>
          <xdr:cNvPr id="11" name="Freeform: Shape 10">
            <a:extLst>
              <a:ext uri="{FF2B5EF4-FFF2-40B4-BE49-F238E27FC236}">
                <a16:creationId xmlns:a16="http://schemas.microsoft.com/office/drawing/2014/main" id="{00000000-0008-0000-0200-00000B000000}"/>
              </a:ext>
            </a:extLst>
          </xdr:cNvPr>
          <xdr:cNvSpPr/>
        </xdr:nvSpPr>
        <xdr:spPr>
          <a:xfrm rot="10800000">
            <a:off x="1269999" y="5117464"/>
            <a:ext cx="168275" cy="235585"/>
          </a:xfrm>
          <a:custGeom>
            <a:avLst/>
            <a:gdLst>
              <a:gd name="connsiteX0" fmla="*/ 0 w 156210"/>
              <a:gd name="connsiteY0" fmla="*/ 0 h 173355"/>
              <a:gd name="connsiteX1" fmla="*/ 102870 w 156210"/>
              <a:gd name="connsiteY1" fmla="*/ 64770 h 173355"/>
              <a:gd name="connsiteX2" fmla="*/ 156210 w 156210"/>
              <a:gd name="connsiteY2" fmla="*/ 173355 h 173355"/>
            </a:gdLst>
            <a:ahLst/>
            <a:cxnLst>
              <a:cxn ang="0">
                <a:pos x="connsiteX0" y="connsiteY0"/>
              </a:cxn>
              <a:cxn ang="0">
                <a:pos x="connsiteX1" y="connsiteY1"/>
              </a:cxn>
              <a:cxn ang="0">
                <a:pos x="connsiteX2" y="connsiteY2"/>
              </a:cxn>
            </a:cxnLst>
            <a:rect l="l" t="t" r="r" b="b"/>
            <a:pathLst>
              <a:path w="156210" h="173355">
                <a:moveTo>
                  <a:pt x="0" y="0"/>
                </a:moveTo>
                <a:cubicBezTo>
                  <a:pt x="38417" y="17938"/>
                  <a:pt x="76835" y="35877"/>
                  <a:pt x="102870" y="64770"/>
                </a:cubicBezTo>
                <a:cubicBezTo>
                  <a:pt x="128905" y="93663"/>
                  <a:pt x="142557" y="133509"/>
                  <a:pt x="156210" y="173355"/>
                </a:cubicBezTo>
              </a:path>
            </a:pathLst>
          </a:custGeom>
          <a:noFill/>
          <a:ln w="6350">
            <a:solidFill>
              <a:schemeClr val="tx1"/>
            </a:solidFill>
            <a:headEnd type="triangle" w="sm" len="sm"/>
            <a:tailEnd type="triangle" w="sm" len="sm"/>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grpSp>
    <xdr:clientData/>
  </xdr:twoCellAnchor>
  <xdr:twoCellAnchor editAs="oneCell">
    <xdr:from>
      <xdr:col>1</xdr:col>
      <xdr:colOff>619125</xdr:colOff>
      <xdr:row>1</xdr:row>
      <xdr:rowOff>9526</xdr:rowOff>
    </xdr:from>
    <xdr:to>
      <xdr:col>1</xdr:col>
      <xdr:colOff>2156170</xdr:colOff>
      <xdr:row>7</xdr:row>
      <xdr:rowOff>66676</xdr:rowOff>
    </xdr:to>
    <xdr:pic>
      <xdr:nvPicPr>
        <xdr:cNvPr id="16" name="Picture 15">
          <a:hlinkClick xmlns:r="http://schemas.openxmlformats.org/officeDocument/2006/relationships" r:id="rId2"/>
          <a:extLst>
            <a:ext uri="{FF2B5EF4-FFF2-40B4-BE49-F238E27FC236}">
              <a16:creationId xmlns:a16="http://schemas.microsoft.com/office/drawing/2014/main" id="{FB1E3AB5-B383-4925-886A-E8F44DA74DB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6275" y="85726"/>
          <a:ext cx="1537045" cy="1257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omin/OneDrive/Documents/00.FEA-BOOK/TABLES%20and%20GRAPHICS/Tables%20and%20Graphics_2020-08-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1"/>
      <sheetName val="Fig 2-2 and Fig 2-3"/>
      <sheetName val="Table 4-1"/>
      <sheetName val="Table 5-1"/>
      <sheetName val="Table 5-2"/>
      <sheetName val="Table 7-1"/>
      <sheetName val="Table 7-2"/>
      <sheetName val="Table 7-3"/>
      <sheetName val="Table 7-4"/>
      <sheetName val="Table 7-5"/>
      <sheetName val="Fig 7-23"/>
      <sheetName val="Table 7-6"/>
      <sheetName val="Table 7-7"/>
      <sheetName val="Table 7-8"/>
      <sheetName val="Table 7-9 &amp; Fig 7-34 and 7-35"/>
      <sheetName val="Table 7-10 &amp; Fig 7-37"/>
      <sheetName val="Table 7-11"/>
      <sheetName val="Table 8-1"/>
      <sheetName val="Table 8-2 &amp; Fig 8-13 - Fig 8-14"/>
      <sheetName val="Table 8-3"/>
      <sheetName val="Table 8-4"/>
      <sheetName val="Table 8-5"/>
      <sheetName val="Table 8-6"/>
      <sheetName val="Table 8-7"/>
      <sheetName val="Table 8-8"/>
      <sheetName val="Table 8-9"/>
      <sheetName val="Table 8-10"/>
      <sheetName val="Table 8-11"/>
      <sheetName val="Table 9-1"/>
      <sheetName val="Table 9-2"/>
      <sheetName val="Table 9-3"/>
      <sheetName val="Table 9-4"/>
      <sheetName val="Table 9-5"/>
      <sheetName val="Fig 10-6"/>
      <sheetName val="Table 10-1"/>
      <sheetName val="Table 11-1"/>
      <sheetName val="Table 11-2"/>
      <sheetName val="Table 11-3"/>
      <sheetName val="Table 11-4"/>
      <sheetName val="Table 11-5"/>
      <sheetName val="Table 11-6"/>
      <sheetName val="Table 11-7"/>
      <sheetName val="Table 12-1"/>
      <sheetName val="Table 12-2"/>
      <sheetName val="Table 12-3"/>
      <sheetName val="Table 12-4"/>
      <sheetName val="Table 12-5"/>
      <sheetName val="Table 12-6"/>
      <sheetName val="Table 12-7"/>
      <sheetName val="Table 12-8"/>
      <sheetName val="Table 12-9"/>
      <sheetName val="Fig 12-1"/>
      <sheetName val="Table 12-10"/>
      <sheetName val="Table 12-11"/>
      <sheetName val="Fig 12-5"/>
      <sheetName val="Fig 12-6"/>
      <sheetName val="Fig 12-9"/>
      <sheetName val="Fig 12-9 (2)"/>
      <sheetName val="Fig 12-12"/>
      <sheetName val="Fig 12-13"/>
      <sheetName val="Fig 12-15"/>
      <sheetName val="Fig 12-18"/>
      <sheetName val="Table 12-12"/>
      <sheetName val="Table 12-13"/>
      <sheetName val="Fig 13-1"/>
      <sheetName val="Table 13-1"/>
      <sheetName val="Table 13-2"/>
      <sheetName val="Fig 13-16"/>
      <sheetName val="Fig 13-17"/>
      <sheetName val="Table 13-3"/>
      <sheetName val="Table 13-4"/>
      <sheetName val="Table 13-5"/>
      <sheetName val="Table 13-6"/>
      <sheetName val="Table 13-7 &amp; Fig 13-24"/>
      <sheetName val="Table 13-8"/>
      <sheetName val="Table 14-1"/>
      <sheetName val="Fig 14-10"/>
      <sheetName val="Table 14-2"/>
      <sheetName val="Fig 14-17"/>
      <sheetName val="Table 14-3"/>
      <sheetName val="Table 15-1"/>
      <sheetName val="Fig 15-7"/>
      <sheetName val="Table 16-1"/>
      <sheetName val="Table 16-2"/>
      <sheetName val="Fig 16-5"/>
      <sheetName val="Table 16-3"/>
      <sheetName val="Table 16-4"/>
      <sheetName val="Table 16-5"/>
      <sheetName val="Fig 17-13"/>
      <sheetName val="Fig 17-14"/>
      <sheetName val="Table 17-1"/>
      <sheetName val="Table 17-2"/>
      <sheetName val="Table 17-3"/>
      <sheetName val="Table 17-5"/>
      <sheetName val="Table 20-1"/>
      <sheetName val="Table 20-2"/>
      <sheetName val="Table 21-1"/>
      <sheetName val="Fig 21-15"/>
      <sheetName val="Table 21-2"/>
      <sheetName val="Fig 21-11"/>
      <sheetName val="Fig 21-13"/>
      <sheetName val="Fig 21-25 &amp; Table 21-3 and 21-4"/>
      <sheetName val="Fig 21-26 Tables 21-5 21-6 21-7"/>
      <sheetName val="Fig 21-27 Table 21-8"/>
      <sheetName val="Fig 21-28"/>
      <sheetName val="Table 21-9"/>
      <sheetName val="Fig 21-51"/>
      <sheetName val="Fig 21.53"/>
      <sheetName val="Fig 21-54"/>
      <sheetName val="Table 21-10"/>
      <sheetName val="Table 21-11"/>
      <sheetName val="Table 21-12"/>
      <sheetName val="Fig 21-59"/>
      <sheetName val="Fig 21-60"/>
      <sheetName val="Fig 21-61"/>
      <sheetName val="Fig 21-64"/>
      <sheetName val="Fig 21-65 Table 21-13 Fig 21-66"/>
      <sheetName val="Table 21-14"/>
      <sheetName val="Fig 21-67"/>
      <sheetName val="Fig 21-68"/>
      <sheetName val="Fig 21-70"/>
      <sheetName val="Fig 21-71"/>
      <sheetName val="Fig 21-72"/>
      <sheetName val="Table 21.15"/>
      <sheetName val="Table 21-16"/>
      <sheetName val="Table 21-17"/>
      <sheetName val="Fig 21-76"/>
      <sheetName val="Fig 21-77"/>
      <sheetName val="Table 22-1"/>
      <sheetName val="Table 22-2"/>
      <sheetName val="Table 22-3"/>
      <sheetName val="Fig 23-14"/>
      <sheetName val="Fig 23-17"/>
      <sheetName val="Fig 23-18"/>
      <sheetName val="Table 24-1"/>
      <sheetName val="Table 24-2"/>
      <sheetName val="Table 24-3"/>
      <sheetName val="Table 24-4"/>
      <sheetName val="Table 24-5"/>
      <sheetName val="Table 24-6"/>
      <sheetName val="Table 24-7"/>
      <sheetName val="Table 2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2">
          <cell r="BW2">
            <v>3500</v>
          </cell>
        </row>
      </sheetData>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ow r="4">
          <cell r="AT4">
            <v>550.4</v>
          </cell>
        </row>
        <row r="5">
          <cell r="AT5">
            <v>0.223</v>
          </cell>
        </row>
      </sheetData>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 Type="http://schemas.openxmlformats.org/officeDocument/2006/relationships/ctrlProp" Target="../ctrlProps/ctrlProp1.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1" Type="http://schemas.openxmlformats.org/officeDocument/2006/relationships/hyperlink" Target="https://www.fea-academy.com/"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fea-academy.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fea-academy.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F324"/>
  <sheetViews>
    <sheetView showGridLines="0" tabSelected="1" zoomScaleNormal="100" zoomScaleSheetLayoutView="100" workbookViewId="0">
      <selection activeCell="AH14" sqref="AH14"/>
    </sheetView>
  </sheetViews>
  <sheetFormatPr defaultColWidth="15.7109375" defaultRowHeight="15" customHeight="1"/>
  <cols>
    <col min="1" max="1" width="1" style="9" customWidth="1"/>
    <col min="2" max="18" width="4.7109375" style="9" customWidth="1"/>
    <col min="19" max="31" width="4.7109375" style="8" customWidth="1"/>
    <col min="32" max="32" width="2.140625" style="8" customWidth="1"/>
    <col min="33" max="33" width="51.7109375" style="123" customWidth="1"/>
    <col min="34" max="34" width="57" style="8" customWidth="1"/>
    <col min="35" max="35" width="11.7109375" style="8" bestFit="1" customWidth="1"/>
    <col min="36" max="37" width="20.42578125" style="8" bestFit="1" customWidth="1"/>
    <col min="38" max="38" width="15.7109375" style="8"/>
    <col min="39" max="39" width="14" style="8" bestFit="1" customWidth="1"/>
    <col min="40" max="16384" width="15.7109375" style="8"/>
  </cols>
  <sheetData>
    <row r="1" spans="2:33" ht="5.25" customHeight="1" thickBot="1"/>
    <row r="2" spans="2:33" ht="134.44999999999999" customHeight="1" thickBot="1">
      <c r="B2" s="168"/>
      <c r="C2" s="168"/>
      <c r="D2" s="168"/>
      <c r="E2" s="168"/>
      <c r="F2" s="168"/>
      <c r="G2" s="168"/>
      <c r="H2" s="168"/>
      <c r="I2" s="244" t="s">
        <v>5</v>
      </c>
      <c r="J2" s="245"/>
      <c r="K2" s="245"/>
      <c r="L2" s="245"/>
      <c r="M2" s="245"/>
      <c r="N2" s="245"/>
      <c r="O2" s="245"/>
      <c r="P2" s="245"/>
      <c r="Q2" s="245"/>
      <c r="R2" s="245"/>
      <c r="S2" s="245"/>
      <c r="T2" s="245"/>
      <c r="U2" s="245"/>
      <c r="V2" s="245"/>
      <c r="W2" s="245"/>
      <c r="X2" s="245"/>
      <c r="Y2" s="245"/>
      <c r="Z2" s="245"/>
      <c r="AA2" s="245"/>
      <c r="AB2" s="245"/>
      <c r="AC2" s="245"/>
      <c r="AD2" s="245"/>
      <c r="AE2" s="246"/>
      <c r="AG2" s="592" t="s">
        <v>385</v>
      </c>
    </row>
    <row r="3" spans="2:33" s="9" customFormat="1" ht="16.5" thickBot="1">
      <c r="B3" s="10"/>
      <c r="C3" s="10"/>
      <c r="D3" s="10"/>
      <c r="E3" s="10"/>
      <c r="F3" s="10"/>
      <c r="G3" s="10"/>
      <c r="H3" s="10"/>
      <c r="I3" s="10"/>
      <c r="J3" s="10"/>
      <c r="K3" s="10"/>
      <c r="L3" s="10"/>
      <c r="M3" s="10"/>
      <c r="N3" s="10"/>
      <c r="O3" s="10"/>
      <c r="P3" s="10"/>
      <c r="Q3" s="10"/>
      <c r="R3" s="10"/>
      <c r="S3" s="10"/>
      <c r="T3" s="10"/>
      <c r="U3" s="10"/>
      <c r="V3" s="10"/>
      <c r="W3" s="10"/>
      <c r="X3" s="10"/>
      <c r="Y3" s="10"/>
      <c r="Z3" s="10"/>
      <c r="AA3" s="5"/>
      <c r="AB3" s="5"/>
      <c r="AC3" s="5"/>
      <c r="AD3" s="5"/>
      <c r="AE3" s="5"/>
      <c r="AG3" s="593" t="s">
        <v>162</v>
      </c>
    </row>
    <row r="4" spans="2:33" ht="15" customHeight="1" thickBot="1">
      <c r="B4" s="268" t="s">
        <v>243</v>
      </c>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70"/>
    </row>
    <row r="5" spans="2:33" ht="20.100000000000001" customHeight="1" thickBot="1">
      <c r="B5" s="457" t="s">
        <v>257</v>
      </c>
      <c r="C5" s="458"/>
      <c r="D5" s="458"/>
      <c r="E5" s="459"/>
      <c r="F5" s="477"/>
      <c r="G5" s="478"/>
      <c r="H5" s="478"/>
      <c r="I5" s="478"/>
      <c r="J5" s="478"/>
      <c r="K5" s="478"/>
      <c r="L5" s="478"/>
      <c r="M5" s="478"/>
      <c r="N5" s="478"/>
      <c r="O5" s="478"/>
      <c r="P5" s="478"/>
      <c r="Q5" s="478"/>
      <c r="R5" s="478"/>
      <c r="S5" s="478"/>
      <c r="T5" s="478"/>
      <c r="U5" s="478"/>
      <c r="V5" s="478"/>
      <c r="W5" s="478"/>
      <c r="X5" s="478"/>
      <c r="Y5" s="478"/>
      <c r="Z5" s="478"/>
      <c r="AA5" s="478"/>
      <c r="AB5" s="478"/>
      <c r="AC5" s="478"/>
      <c r="AD5" s="478"/>
      <c r="AE5" s="479"/>
    </row>
    <row r="6" spans="2:33" ht="20.100000000000001" customHeight="1" thickTop="1">
      <c r="B6" s="469" t="s">
        <v>244</v>
      </c>
      <c r="C6" s="470"/>
      <c r="D6" s="470"/>
      <c r="E6" s="47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1"/>
    </row>
    <row r="7" spans="2:33" ht="20.100000000000001" customHeight="1">
      <c r="B7" s="471" t="s">
        <v>245</v>
      </c>
      <c r="C7" s="472"/>
      <c r="D7" s="472"/>
      <c r="E7" s="472"/>
      <c r="F7" s="462"/>
      <c r="G7" s="462"/>
      <c r="H7" s="462"/>
      <c r="I7" s="462"/>
      <c r="J7" s="462"/>
      <c r="K7" s="462"/>
      <c r="L7" s="462"/>
      <c r="M7" s="462"/>
      <c r="N7" s="462"/>
      <c r="O7" s="462"/>
      <c r="P7" s="462"/>
      <c r="Q7" s="462"/>
      <c r="R7" s="462"/>
      <c r="S7" s="462"/>
      <c r="T7" s="462"/>
      <c r="U7" s="462"/>
      <c r="V7" s="462"/>
      <c r="W7" s="462"/>
      <c r="X7" s="462"/>
      <c r="Y7" s="462"/>
      <c r="Z7" s="462"/>
      <c r="AA7" s="462"/>
      <c r="AB7" s="462"/>
      <c r="AC7" s="462"/>
      <c r="AD7" s="462"/>
      <c r="AE7" s="463"/>
    </row>
    <row r="8" spans="2:33" ht="20.100000000000001" customHeight="1" thickBot="1">
      <c r="B8" s="473" t="s">
        <v>1</v>
      </c>
      <c r="C8" s="474"/>
      <c r="D8" s="474"/>
      <c r="E8" s="474"/>
      <c r="F8" s="464"/>
      <c r="G8" s="465"/>
      <c r="H8" s="465"/>
      <c r="I8" s="465"/>
      <c r="J8" s="465"/>
      <c r="K8" s="465"/>
      <c r="L8" s="465"/>
      <c r="M8" s="465"/>
      <c r="N8" s="465"/>
      <c r="O8" s="465"/>
      <c r="P8" s="465"/>
      <c r="Q8" s="465"/>
      <c r="R8" s="465"/>
      <c r="S8" s="465"/>
      <c r="T8" s="465"/>
      <c r="U8" s="465"/>
      <c r="V8" s="465"/>
      <c r="W8" s="465"/>
      <c r="X8" s="465"/>
      <c r="Y8" s="465"/>
      <c r="Z8" s="465"/>
      <c r="AA8" s="465"/>
      <c r="AB8" s="465"/>
      <c r="AC8" s="465"/>
      <c r="AD8" s="465"/>
      <c r="AE8" s="466"/>
    </row>
    <row r="9" spans="2:33" ht="20.100000000000001" customHeight="1" thickTop="1">
      <c r="B9" s="469" t="s">
        <v>163</v>
      </c>
      <c r="C9" s="470"/>
      <c r="D9" s="470"/>
      <c r="E9" s="47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1"/>
    </row>
    <row r="10" spans="2:33" ht="20.100000000000001" customHeight="1" thickBot="1">
      <c r="B10" s="475" t="s">
        <v>164</v>
      </c>
      <c r="C10" s="476"/>
      <c r="D10" s="476"/>
      <c r="E10" s="476"/>
      <c r="F10" s="467"/>
      <c r="G10" s="467"/>
      <c r="H10" s="467"/>
      <c r="I10" s="467"/>
      <c r="J10" s="467"/>
      <c r="K10" s="467"/>
      <c r="L10" s="467"/>
      <c r="M10" s="467"/>
      <c r="N10" s="467"/>
      <c r="O10" s="467"/>
      <c r="P10" s="467"/>
      <c r="Q10" s="467"/>
      <c r="R10" s="467"/>
      <c r="S10" s="467"/>
      <c r="T10" s="467"/>
      <c r="U10" s="467"/>
      <c r="V10" s="467"/>
      <c r="W10" s="467"/>
      <c r="X10" s="467"/>
      <c r="Y10" s="467"/>
      <c r="Z10" s="467"/>
      <c r="AA10" s="467"/>
      <c r="AB10" s="467"/>
      <c r="AC10" s="467"/>
      <c r="AD10" s="467"/>
      <c r="AE10" s="468"/>
    </row>
    <row r="11" spans="2:33" ht="12" customHeight="1" thickBot="1">
      <c r="B11" s="5"/>
      <c r="C11" s="5"/>
      <c r="D11" s="5"/>
      <c r="E11" s="5"/>
      <c r="F11" s="5"/>
      <c r="G11" s="5"/>
      <c r="H11" s="5"/>
      <c r="I11" s="5"/>
      <c r="J11" s="5"/>
      <c r="K11" s="5"/>
      <c r="L11" s="6"/>
      <c r="M11" s="6"/>
      <c r="N11" s="6"/>
      <c r="O11" s="6"/>
      <c r="P11" s="6"/>
      <c r="Q11" s="6"/>
      <c r="R11" s="6"/>
      <c r="S11" s="6"/>
      <c r="T11" s="6"/>
      <c r="U11" s="6"/>
      <c r="V11" s="6"/>
      <c r="W11" s="6"/>
      <c r="X11" s="6"/>
      <c r="Y11" s="6"/>
      <c r="Z11" s="6"/>
      <c r="AA11" s="6"/>
      <c r="AB11" s="6"/>
      <c r="AC11" s="6"/>
      <c r="AD11" s="6"/>
      <c r="AE11" s="6"/>
    </row>
    <row r="12" spans="2:33" ht="15" customHeight="1" thickBot="1">
      <c r="B12" s="480" t="s">
        <v>6</v>
      </c>
      <c r="C12" s="481"/>
      <c r="D12" s="481"/>
      <c r="E12" s="481"/>
      <c r="F12" s="481"/>
      <c r="G12" s="481"/>
      <c r="H12" s="481"/>
      <c r="I12" s="481"/>
      <c r="J12" s="481"/>
      <c r="K12" s="481"/>
      <c r="L12" s="481"/>
      <c r="M12" s="481"/>
      <c r="N12" s="481"/>
      <c r="O12" s="481"/>
      <c r="P12" s="481"/>
      <c r="Q12" s="481"/>
      <c r="R12" s="481"/>
      <c r="S12" s="481"/>
      <c r="T12" s="481"/>
      <c r="U12" s="481"/>
      <c r="V12" s="481"/>
      <c r="W12" s="481"/>
      <c r="X12" s="481"/>
      <c r="Y12" s="481"/>
      <c r="Z12" s="481"/>
      <c r="AA12" s="481"/>
      <c r="AB12" s="481"/>
      <c r="AC12" s="481"/>
      <c r="AD12" s="481"/>
      <c r="AE12" s="482"/>
    </row>
    <row r="13" spans="2:33" ht="15" customHeight="1" thickBot="1">
      <c r="B13" s="256" t="s">
        <v>172</v>
      </c>
      <c r="C13" s="257"/>
      <c r="D13" s="257"/>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61"/>
    </row>
    <row r="14" spans="2:33" ht="15" customHeight="1" thickBot="1">
      <c r="B14" s="453" t="s">
        <v>7</v>
      </c>
      <c r="C14" s="432"/>
      <c r="D14" s="432"/>
      <c r="E14" s="432"/>
      <c r="F14" s="432"/>
      <c r="G14" s="432"/>
      <c r="H14" s="432"/>
      <c r="I14" s="433"/>
      <c r="J14" s="432" t="s">
        <v>8</v>
      </c>
      <c r="K14" s="432"/>
      <c r="L14" s="432"/>
      <c r="M14" s="432"/>
      <c r="N14" s="432"/>
      <c r="O14" s="432"/>
      <c r="P14" s="432"/>
      <c r="Q14" s="433"/>
      <c r="R14" s="431" t="s">
        <v>9</v>
      </c>
      <c r="S14" s="432"/>
      <c r="T14" s="432"/>
      <c r="U14" s="432"/>
      <c r="V14" s="432"/>
      <c r="W14" s="432"/>
      <c r="X14" s="433"/>
      <c r="Y14" s="431" t="s">
        <v>10</v>
      </c>
      <c r="Z14" s="432"/>
      <c r="AA14" s="432"/>
      <c r="AB14" s="432"/>
      <c r="AC14" s="432"/>
      <c r="AD14" s="432"/>
      <c r="AE14" s="443"/>
    </row>
    <row r="15" spans="2:33" ht="15" customHeight="1" thickTop="1">
      <c r="B15" s="42"/>
      <c r="C15" s="43"/>
      <c r="E15" s="43" t="s">
        <v>165</v>
      </c>
      <c r="F15" s="5"/>
      <c r="I15" s="48"/>
      <c r="J15" s="5"/>
      <c r="M15" s="43" t="s">
        <v>165</v>
      </c>
      <c r="N15" s="5"/>
      <c r="Q15" s="16"/>
      <c r="R15" s="434" t="s">
        <v>168</v>
      </c>
      <c r="S15" s="435"/>
      <c r="T15" s="435"/>
      <c r="U15" s="435"/>
      <c r="V15" s="435"/>
      <c r="W15" s="435"/>
      <c r="X15" s="436"/>
      <c r="Y15" s="6"/>
      <c r="Z15" s="6"/>
      <c r="AA15" s="6"/>
      <c r="AB15" s="9"/>
      <c r="AC15" s="44" t="s">
        <v>11</v>
      </c>
      <c r="AD15" s="6"/>
      <c r="AE15" s="30"/>
    </row>
    <row r="16" spans="2:33" ht="15" customHeight="1">
      <c r="B16" s="42"/>
      <c r="C16" s="43"/>
      <c r="E16" s="43" t="s">
        <v>246</v>
      </c>
      <c r="F16" s="5"/>
      <c r="I16" s="48"/>
      <c r="J16" s="5"/>
      <c r="M16" s="43" t="s">
        <v>246</v>
      </c>
      <c r="N16" s="5"/>
      <c r="O16" s="5"/>
      <c r="Q16" s="16"/>
      <c r="R16" s="434" t="s">
        <v>169</v>
      </c>
      <c r="S16" s="435"/>
      <c r="T16" s="435"/>
      <c r="U16" s="435"/>
      <c r="V16" s="435"/>
      <c r="W16" s="435"/>
      <c r="X16" s="436"/>
      <c r="Y16" s="6"/>
      <c r="Z16" s="6"/>
      <c r="AA16" s="6"/>
      <c r="AB16" s="9"/>
      <c r="AC16" s="9"/>
      <c r="AD16" s="43" t="s">
        <v>171</v>
      </c>
      <c r="AE16" s="20"/>
    </row>
    <row r="17" spans="2:31" ht="15" customHeight="1">
      <c r="B17" s="31"/>
      <c r="C17" s="5"/>
      <c r="E17" s="5"/>
      <c r="F17" s="43"/>
      <c r="G17" s="5"/>
      <c r="I17" s="48"/>
      <c r="J17" s="5"/>
      <c r="K17" s="6"/>
      <c r="L17" s="6"/>
      <c r="M17" s="43"/>
      <c r="N17" s="43" t="s">
        <v>166</v>
      </c>
      <c r="O17" s="5"/>
      <c r="Q17" s="16"/>
      <c r="R17" s="6"/>
      <c r="S17" s="6"/>
      <c r="T17" s="6"/>
      <c r="U17" s="6"/>
      <c r="V17" s="6"/>
      <c r="W17" s="6"/>
      <c r="X17" s="17"/>
      <c r="Y17" s="6"/>
      <c r="Z17" s="6"/>
      <c r="AA17" s="6"/>
      <c r="AB17" s="9"/>
      <c r="AC17" s="9"/>
      <c r="AD17" s="43" t="s">
        <v>170</v>
      </c>
      <c r="AE17" s="20"/>
    </row>
    <row r="18" spans="2:31" ht="15" customHeight="1">
      <c r="B18" s="31"/>
      <c r="C18" s="5"/>
      <c r="E18" s="5"/>
      <c r="F18" s="43"/>
      <c r="G18" s="5"/>
      <c r="I18" s="48"/>
      <c r="J18" s="5"/>
      <c r="K18" s="6"/>
      <c r="L18" s="6"/>
      <c r="M18" s="43"/>
      <c r="N18" s="43" t="s">
        <v>167</v>
      </c>
      <c r="O18" s="5"/>
      <c r="Q18" s="16"/>
      <c r="R18" s="6"/>
      <c r="S18" s="6"/>
      <c r="T18" s="6"/>
      <c r="U18" s="6"/>
      <c r="V18" s="6"/>
      <c r="W18" s="6"/>
      <c r="X18" s="6"/>
      <c r="Y18" s="18"/>
      <c r="Z18" s="6"/>
      <c r="AA18" s="6"/>
      <c r="AB18" s="9"/>
      <c r="AC18" s="44" t="s">
        <v>74</v>
      </c>
      <c r="AD18" s="6"/>
      <c r="AE18" s="30"/>
    </row>
    <row r="19" spans="2:31" ht="15" customHeight="1">
      <c r="B19" s="31"/>
      <c r="C19" s="5"/>
      <c r="D19" s="5"/>
      <c r="E19" s="5"/>
      <c r="F19" s="5"/>
      <c r="G19" s="5"/>
      <c r="H19" s="5"/>
      <c r="I19" s="48"/>
      <c r="J19" s="5"/>
      <c r="K19" s="5"/>
      <c r="L19" s="6"/>
      <c r="M19" s="6"/>
      <c r="N19" s="6"/>
      <c r="O19" s="43"/>
      <c r="P19" s="6"/>
      <c r="Q19" s="17"/>
      <c r="R19" s="18"/>
      <c r="S19" s="6"/>
      <c r="T19" s="6"/>
      <c r="U19" s="6"/>
      <c r="V19" s="6"/>
      <c r="W19" s="6"/>
      <c r="X19" s="17"/>
      <c r="Y19" s="18"/>
      <c r="Z19" s="6"/>
      <c r="AA19" s="6"/>
      <c r="AB19" s="9"/>
      <c r="AC19" s="6"/>
      <c r="AD19" s="43" t="s">
        <v>171</v>
      </c>
      <c r="AE19" s="20"/>
    </row>
    <row r="20" spans="2:31" ht="15" customHeight="1">
      <c r="B20" s="31"/>
      <c r="C20" s="5"/>
      <c r="D20" s="5"/>
      <c r="E20" s="5"/>
      <c r="F20" s="5"/>
      <c r="G20" s="5"/>
      <c r="H20" s="5"/>
      <c r="I20" s="48"/>
      <c r="J20" s="5"/>
      <c r="K20" s="5"/>
      <c r="L20" s="6"/>
      <c r="M20" s="6"/>
      <c r="N20" s="6"/>
      <c r="O20" s="43"/>
      <c r="P20" s="6"/>
      <c r="Q20" s="17"/>
      <c r="R20" s="18"/>
      <c r="S20" s="6"/>
      <c r="T20" s="6"/>
      <c r="U20" s="6"/>
      <c r="V20" s="6"/>
      <c r="W20" s="6"/>
      <c r="X20" s="17"/>
      <c r="Y20" s="18"/>
      <c r="Z20" s="6"/>
      <c r="AA20" s="6"/>
      <c r="AB20" s="9"/>
      <c r="AC20" s="6"/>
      <c r="AD20" s="43" t="s">
        <v>170</v>
      </c>
      <c r="AE20" s="20"/>
    </row>
    <row r="21" spans="2:31" ht="15" customHeight="1" thickBot="1">
      <c r="B21" s="32"/>
      <c r="C21" s="33"/>
      <c r="D21" s="33"/>
      <c r="E21" s="33"/>
      <c r="F21" s="33"/>
      <c r="G21" s="33"/>
      <c r="H21" s="33"/>
      <c r="I21" s="49"/>
      <c r="J21" s="33"/>
      <c r="K21" s="33"/>
      <c r="L21" s="34"/>
      <c r="M21" s="34"/>
      <c r="N21" s="34"/>
      <c r="O21" s="21"/>
      <c r="P21" s="34"/>
      <c r="Q21" s="35"/>
      <c r="R21" s="36"/>
      <c r="S21" s="34"/>
      <c r="T21" s="34"/>
      <c r="U21" s="34"/>
      <c r="V21" s="34"/>
      <c r="W21" s="34"/>
      <c r="X21" s="35"/>
      <c r="Y21" s="36"/>
      <c r="Z21" s="34"/>
      <c r="AA21" s="34"/>
      <c r="AB21" s="22"/>
      <c r="AC21" s="34"/>
      <c r="AD21" s="21" t="s">
        <v>246</v>
      </c>
      <c r="AE21" s="51"/>
    </row>
    <row r="22" spans="2:31" ht="5.0999999999999996" customHeight="1" thickBot="1">
      <c r="B22" s="31"/>
      <c r="C22" s="5"/>
      <c r="D22" s="5"/>
      <c r="E22" s="5"/>
      <c r="F22" s="5"/>
      <c r="G22" s="5"/>
      <c r="H22" s="5"/>
      <c r="I22" s="5"/>
      <c r="J22" s="5"/>
      <c r="K22" s="5"/>
      <c r="L22" s="6"/>
      <c r="M22" s="6"/>
      <c r="N22" s="6"/>
      <c r="O22" s="14"/>
      <c r="P22" s="6"/>
      <c r="Q22" s="6"/>
      <c r="R22" s="6"/>
      <c r="S22" s="6"/>
      <c r="T22" s="6"/>
      <c r="U22" s="6"/>
      <c r="V22" s="6"/>
      <c r="W22" s="6"/>
      <c r="X22" s="6"/>
      <c r="Y22" s="6"/>
      <c r="Z22" s="6"/>
      <c r="AA22" s="6"/>
      <c r="AB22" s="6"/>
      <c r="AC22" s="6"/>
      <c r="AD22" s="6"/>
      <c r="AE22" s="30"/>
    </row>
    <row r="23" spans="2:31" ht="15" customHeight="1" thickBot="1">
      <c r="B23" s="440" t="s">
        <v>248</v>
      </c>
      <c r="C23" s="441"/>
      <c r="D23" s="441"/>
      <c r="E23" s="441"/>
      <c r="F23" s="441"/>
      <c r="G23" s="441"/>
      <c r="H23" s="441"/>
      <c r="I23" s="441"/>
      <c r="J23" s="441"/>
      <c r="K23" s="441"/>
      <c r="L23" s="441"/>
      <c r="M23" s="441"/>
      <c r="N23" s="441"/>
      <c r="O23" s="441"/>
      <c r="P23" s="441"/>
      <c r="Q23" s="441"/>
      <c r="R23" s="441"/>
      <c r="S23" s="441"/>
      <c r="T23" s="441"/>
      <c r="U23" s="441"/>
      <c r="V23" s="441"/>
      <c r="W23" s="441"/>
      <c r="X23" s="441"/>
      <c r="Y23" s="441"/>
      <c r="Z23" s="441"/>
      <c r="AA23" s="441"/>
      <c r="AB23" s="441"/>
      <c r="AC23" s="441"/>
      <c r="AD23" s="441"/>
      <c r="AE23" s="442"/>
    </row>
    <row r="24" spans="2:31" ht="15" customHeight="1">
      <c r="B24" s="95"/>
      <c r="C24" s="7"/>
      <c r="D24" s="7"/>
      <c r="E24" s="14" t="s">
        <v>12</v>
      </c>
      <c r="F24" s="4"/>
      <c r="G24" s="7"/>
      <c r="H24" s="40"/>
      <c r="I24" s="7"/>
      <c r="J24" s="7"/>
      <c r="K24" s="7"/>
      <c r="L24" s="7"/>
      <c r="M24" s="14" t="s">
        <v>13</v>
      </c>
      <c r="N24" s="4"/>
      <c r="O24" s="7"/>
      <c r="P24" s="7"/>
      <c r="Q24" s="171"/>
      <c r="R24" s="7"/>
      <c r="S24" s="142"/>
      <c r="T24" s="142"/>
      <c r="U24" s="142"/>
      <c r="V24" s="142"/>
      <c r="W24" s="14" t="s">
        <v>247</v>
      </c>
      <c r="X24" s="4"/>
      <c r="Y24" s="142"/>
      <c r="Z24" s="142"/>
      <c r="AA24" s="142"/>
      <c r="AB24" s="142"/>
      <c r="AC24" s="142"/>
      <c r="AD24" s="142"/>
      <c r="AE24" s="150"/>
    </row>
    <row r="25" spans="2:31" ht="15" customHeight="1">
      <c r="B25" s="95"/>
      <c r="C25" s="7"/>
      <c r="D25" s="7"/>
      <c r="E25" s="7"/>
      <c r="F25" s="7"/>
      <c r="G25" s="7"/>
      <c r="H25" s="40"/>
      <c r="I25" s="7"/>
      <c r="J25" s="7"/>
      <c r="K25" s="7"/>
      <c r="L25" s="7"/>
      <c r="M25" s="7"/>
      <c r="N25" s="52" t="s">
        <v>15</v>
      </c>
      <c r="O25" s="4"/>
      <c r="P25" s="7"/>
      <c r="Q25" s="171"/>
      <c r="R25" s="7"/>
      <c r="S25" s="142"/>
      <c r="T25" s="142"/>
      <c r="U25" s="142"/>
      <c r="V25" s="142"/>
      <c r="W25" s="142"/>
      <c r="X25" s="52" t="s">
        <v>16</v>
      </c>
      <c r="Y25" s="4"/>
      <c r="Z25" s="172"/>
      <c r="AA25" s="172"/>
      <c r="AB25" s="52" t="s">
        <v>0</v>
      </c>
      <c r="AC25" s="142"/>
      <c r="AD25" s="142"/>
      <c r="AE25" s="150"/>
    </row>
    <row r="26" spans="2:31" ht="15" customHeight="1">
      <c r="B26" s="95"/>
      <c r="C26" s="7"/>
      <c r="D26" s="7"/>
      <c r="E26" s="7"/>
      <c r="F26" s="7"/>
      <c r="G26" s="7"/>
      <c r="H26" s="40"/>
      <c r="I26" s="7"/>
      <c r="J26" s="7"/>
      <c r="K26" s="7"/>
      <c r="L26" s="7"/>
      <c r="M26" s="7"/>
      <c r="N26" s="52" t="s">
        <v>14</v>
      </c>
      <c r="O26" s="4"/>
      <c r="P26" s="7"/>
      <c r="Q26" s="171"/>
      <c r="R26" s="7"/>
      <c r="S26" s="142"/>
      <c r="T26" s="142"/>
      <c r="U26" s="142"/>
      <c r="V26" s="142"/>
      <c r="W26" s="142"/>
      <c r="X26" s="52" t="s">
        <v>21</v>
      </c>
      <c r="Y26" s="4"/>
      <c r="Z26" s="142"/>
      <c r="AA26" s="142"/>
      <c r="AB26" s="52" t="s">
        <v>53</v>
      </c>
      <c r="AC26" s="142"/>
      <c r="AD26" s="142"/>
      <c r="AE26" s="150"/>
    </row>
    <row r="27" spans="2:31" ht="15" customHeight="1">
      <c r="B27" s="95"/>
      <c r="C27" s="7"/>
      <c r="D27" s="7"/>
      <c r="E27" s="7"/>
      <c r="F27" s="7"/>
      <c r="G27" s="7"/>
      <c r="H27" s="40"/>
      <c r="I27" s="7"/>
      <c r="J27" s="7"/>
      <c r="K27" s="7"/>
      <c r="L27" s="7"/>
      <c r="M27" s="7"/>
      <c r="N27" s="7"/>
      <c r="O27" s="7"/>
      <c r="P27" s="7"/>
      <c r="Q27" s="171"/>
      <c r="R27" s="7"/>
      <c r="S27" s="142"/>
      <c r="T27" s="142"/>
      <c r="U27" s="142"/>
      <c r="V27" s="142"/>
      <c r="W27" s="142"/>
      <c r="X27" s="52" t="s">
        <v>18</v>
      </c>
      <c r="Y27" s="4"/>
      <c r="Z27" s="142"/>
      <c r="AA27" s="142"/>
      <c r="AB27" s="52"/>
      <c r="AC27" s="142"/>
      <c r="AD27" s="142"/>
      <c r="AE27" s="150"/>
    </row>
    <row r="28" spans="2:31" ht="15" customHeight="1">
      <c r="B28" s="95"/>
      <c r="C28" s="7"/>
      <c r="D28" s="7"/>
      <c r="E28" s="7"/>
      <c r="F28" s="7"/>
      <c r="G28" s="7"/>
      <c r="H28" s="40"/>
      <c r="I28" s="7"/>
      <c r="J28" s="7"/>
      <c r="K28" s="7"/>
      <c r="L28" s="7"/>
      <c r="M28" s="7"/>
      <c r="N28" s="7"/>
      <c r="O28" s="7"/>
      <c r="P28" s="7"/>
      <c r="Q28" s="171"/>
      <c r="R28" s="7"/>
      <c r="S28" s="142"/>
      <c r="T28" s="142"/>
      <c r="U28" s="142"/>
      <c r="V28" s="142"/>
      <c r="W28" s="142"/>
      <c r="X28" s="52" t="s">
        <v>19</v>
      </c>
      <c r="Y28" s="4"/>
      <c r="Z28" s="142"/>
      <c r="AA28" s="142"/>
      <c r="AB28" s="52"/>
      <c r="AC28" s="142"/>
      <c r="AD28" s="142"/>
      <c r="AE28" s="150"/>
    </row>
    <row r="29" spans="2:31" ht="15" customHeight="1">
      <c r="B29" s="95"/>
      <c r="C29" s="7"/>
      <c r="D29" s="7"/>
      <c r="E29" s="7"/>
      <c r="F29" s="7"/>
      <c r="G29" s="7"/>
      <c r="H29" s="40"/>
      <c r="I29" s="7"/>
      <c r="J29" s="7"/>
      <c r="K29" s="7"/>
      <c r="L29" s="7"/>
      <c r="M29" s="7"/>
      <c r="N29" s="7"/>
      <c r="O29" s="7"/>
      <c r="P29" s="7"/>
      <c r="Q29" s="171"/>
      <c r="R29" s="7"/>
      <c r="S29" s="142"/>
      <c r="T29" s="142"/>
      <c r="U29" s="142"/>
      <c r="V29" s="142"/>
      <c r="W29" s="142"/>
      <c r="X29" s="52" t="s">
        <v>20</v>
      </c>
      <c r="Y29" s="4"/>
      <c r="Z29" s="142"/>
      <c r="AA29" s="142"/>
      <c r="AB29" s="52"/>
      <c r="AC29" s="142"/>
      <c r="AD29" s="142"/>
      <c r="AE29" s="150"/>
    </row>
    <row r="30" spans="2:31" ht="15" customHeight="1">
      <c r="B30" s="174"/>
      <c r="C30" s="4"/>
      <c r="D30" s="4"/>
      <c r="E30" s="4"/>
      <c r="F30" s="4"/>
      <c r="G30" s="4"/>
      <c r="H30" s="15"/>
      <c r="I30" s="4"/>
      <c r="J30" s="4"/>
      <c r="K30" s="4"/>
      <c r="L30" s="4"/>
      <c r="M30" s="4"/>
      <c r="N30" s="4"/>
      <c r="O30" s="4"/>
      <c r="P30" s="4"/>
      <c r="Q30" s="171"/>
      <c r="R30" s="4"/>
      <c r="S30" s="7"/>
      <c r="T30" s="7"/>
      <c r="U30" s="7"/>
      <c r="V30" s="142"/>
      <c r="W30" s="142"/>
      <c r="X30" s="52" t="s">
        <v>17</v>
      </c>
      <c r="Y30" s="4"/>
      <c r="Z30" s="142"/>
      <c r="AA30" s="142"/>
      <c r="AB30" s="52"/>
      <c r="AC30" s="142"/>
      <c r="AD30" s="142"/>
      <c r="AE30" s="150"/>
    </row>
    <row r="31" spans="2:31" ht="15" customHeight="1">
      <c r="B31" s="174"/>
      <c r="C31" s="7"/>
      <c r="D31" s="7"/>
      <c r="E31" s="7"/>
      <c r="F31" s="7"/>
      <c r="G31" s="7"/>
      <c r="H31" s="40"/>
      <c r="I31" s="7"/>
      <c r="J31" s="7"/>
      <c r="K31" s="7"/>
      <c r="L31" s="7"/>
      <c r="M31" s="7"/>
      <c r="N31" s="7"/>
      <c r="O31" s="7"/>
      <c r="P31" s="7"/>
      <c r="Q31" s="171"/>
      <c r="R31" s="7"/>
      <c r="S31" s="142"/>
      <c r="T31" s="142"/>
      <c r="U31" s="142"/>
      <c r="V31" s="172"/>
      <c r="W31" s="172"/>
      <c r="X31" s="52" t="s">
        <v>22</v>
      </c>
      <c r="Y31" s="4"/>
      <c r="Z31" s="172"/>
      <c r="AA31" s="172"/>
      <c r="AB31" s="52"/>
      <c r="AC31" s="142"/>
      <c r="AD31" s="142"/>
      <c r="AE31" s="150"/>
    </row>
    <row r="32" spans="2:31" ht="15" customHeight="1" thickBot="1">
      <c r="B32" s="159"/>
      <c r="C32" s="154"/>
      <c r="D32" s="154"/>
      <c r="E32" s="154"/>
      <c r="F32" s="154"/>
      <c r="G32" s="154"/>
      <c r="H32" s="175"/>
      <c r="I32" s="154"/>
      <c r="J32" s="154"/>
      <c r="K32" s="154"/>
      <c r="L32" s="154"/>
      <c r="M32" s="154"/>
      <c r="N32" s="154"/>
      <c r="O32" s="154"/>
      <c r="P32" s="154"/>
      <c r="Q32" s="176"/>
      <c r="R32" s="154"/>
      <c r="S32" s="177"/>
      <c r="T32" s="177"/>
      <c r="U32" s="177"/>
      <c r="V32" s="66"/>
      <c r="W32" s="66"/>
      <c r="X32" s="173" t="s">
        <v>23</v>
      </c>
      <c r="Y32" s="154"/>
      <c r="Z32" s="66"/>
      <c r="AA32" s="66"/>
      <c r="AB32" s="173"/>
      <c r="AC32" s="177"/>
      <c r="AD32" s="177"/>
      <c r="AE32" s="178"/>
    </row>
    <row r="33" spans="2:31" ht="5.0999999999999996" customHeight="1" thickBot="1">
      <c r="B33" s="31"/>
      <c r="C33" s="7"/>
      <c r="D33" s="7"/>
      <c r="E33" s="7"/>
      <c r="F33" s="7"/>
      <c r="G33" s="7"/>
      <c r="H33" s="7"/>
      <c r="I33" s="7"/>
      <c r="J33" s="7"/>
      <c r="K33" s="7"/>
      <c r="L33" s="7"/>
      <c r="M33" s="7"/>
      <c r="N33" s="7"/>
      <c r="O33" s="7"/>
      <c r="P33" s="7"/>
      <c r="Q33" s="7"/>
      <c r="R33" s="6"/>
      <c r="S33" s="6"/>
      <c r="T33" s="6"/>
      <c r="U33" s="9"/>
      <c r="V33" s="9"/>
      <c r="W33" s="9"/>
      <c r="X33" s="9"/>
      <c r="Y33" s="9"/>
      <c r="Z33" s="9"/>
      <c r="AA33" s="9"/>
      <c r="AB33" s="9"/>
      <c r="AC33" s="6"/>
      <c r="AD33" s="6"/>
      <c r="AE33" s="30"/>
    </row>
    <row r="34" spans="2:31" ht="15" customHeight="1" thickBot="1">
      <c r="B34" s="256" t="s">
        <v>173</v>
      </c>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61"/>
    </row>
    <row r="35" spans="2:31" ht="15" customHeight="1" thickBot="1">
      <c r="B35" s="39"/>
      <c r="C35" s="4"/>
      <c r="D35" s="4"/>
      <c r="E35" s="4"/>
      <c r="F35" s="4"/>
      <c r="G35" s="4"/>
      <c r="H35" s="4"/>
      <c r="I35" s="38"/>
      <c r="J35" s="38"/>
      <c r="M35" s="4"/>
      <c r="N35" s="4"/>
      <c r="O35" s="4"/>
      <c r="P35" s="4"/>
      <c r="Q35" s="4"/>
      <c r="R35" s="6"/>
      <c r="S35" s="6"/>
      <c r="T35" s="6"/>
      <c r="U35" s="6"/>
      <c r="V35" s="6"/>
      <c r="W35" s="6"/>
      <c r="X35" s="6"/>
      <c r="Y35" s="6"/>
      <c r="Z35" s="6"/>
      <c r="AA35" s="6"/>
      <c r="AB35" s="6"/>
      <c r="AC35" s="6"/>
      <c r="AD35" s="6"/>
      <c r="AE35" s="30"/>
    </row>
    <row r="36" spans="2:31" ht="15" customHeight="1">
      <c r="B36" s="47"/>
      <c r="C36" s="46"/>
      <c r="I36" s="428" t="s">
        <v>26</v>
      </c>
      <c r="J36" s="424"/>
      <c r="K36" s="412" t="s">
        <v>24</v>
      </c>
      <c r="L36" s="413"/>
      <c r="M36" s="424"/>
      <c r="N36" s="412" t="s">
        <v>25</v>
      </c>
      <c r="O36" s="413"/>
      <c r="P36" s="413"/>
      <c r="Q36" s="424"/>
      <c r="R36" s="412" t="s">
        <v>25</v>
      </c>
      <c r="S36" s="413"/>
      <c r="T36" s="413"/>
      <c r="U36" s="413"/>
      <c r="V36" s="412" t="s">
        <v>25</v>
      </c>
      <c r="W36" s="413"/>
      <c r="X36" s="413"/>
      <c r="Y36" s="412" t="s">
        <v>25</v>
      </c>
      <c r="Z36" s="413"/>
      <c r="AA36" s="424"/>
      <c r="AB36" s="412" t="s">
        <v>53</v>
      </c>
      <c r="AC36" s="413"/>
      <c r="AD36" s="414"/>
      <c r="AE36" s="19"/>
    </row>
    <row r="37" spans="2:31" ht="15" customHeight="1">
      <c r="B37" s="47"/>
      <c r="C37" s="46"/>
      <c r="I37" s="392" t="s">
        <v>51</v>
      </c>
      <c r="J37" s="393"/>
      <c r="K37" s="394" t="s">
        <v>51</v>
      </c>
      <c r="L37" s="395"/>
      <c r="M37" s="393"/>
      <c r="N37" s="394" t="s">
        <v>51</v>
      </c>
      <c r="O37" s="395"/>
      <c r="P37" s="395"/>
      <c r="Q37" s="393"/>
      <c r="R37" s="394" t="s">
        <v>51</v>
      </c>
      <c r="S37" s="395"/>
      <c r="T37" s="395"/>
      <c r="U37" s="395"/>
      <c r="V37" s="394" t="s">
        <v>52</v>
      </c>
      <c r="W37" s="395"/>
      <c r="X37" s="395"/>
      <c r="Y37" s="394" t="s">
        <v>52</v>
      </c>
      <c r="Z37" s="395"/>
      <c r="AA37" s="393"/>
      <c r="AB37" s="415" t="s">
        <v>54</v>
      </c>
      <c r="AC37" s="416"/>
      <c r="AD37" s="417"/>
      <c r="AE37" s="19"/>
    </row>
    <row r="38" spans="2:31" ht="15" customHeight="1" thickBot="1">
      <c r="B38" s="47"/>
      <c r="C38" s="46"/>
      <c r="I38" s="407" t="s">
        <v>50</v>
      </c>
      <c r="J38" s="406"/>
      <c r="K38" s="396" t="s">
        <v>48</v>
      </c>
      <c r="L38" s="397"/>
      <c r="M38" s="406"/>
      <c r="N38" s="396" t="s">
        <v>49</v>
      </c>
      <c r="O38" s="397"/>
      <c r="P38" s="397"/>
      <c r="Q38" s="406"/>
      <c r="R38" s="396" t="s">
        <v>56</v>
      </c>
      <c r="S38" s="397"/>
      <c r="T38" s="397"/>
      <c r="U38" s="397"/>
      <c r="V38" s="396" t="s">
        <v>57</v>
      </c>
      <c r="W38" s="397"/>
      <c r="X38" s="397"/>
      <c r="Y38" s="396" t="s">
        <v>58</v>
      </c>
      <c r="Z38" s="397"/>
      <c r="AA38" s="406"/>
      <c r="AB38" s="418" t="s">
        <v>55</v>
      </c>
      <c r="AC38" s="419"/>
      <c r="AD38" s="420"/>
      <c r="AE38" s="19"/>
    </row>
    <row r="39" spans="2:31" ht="15" customHeight="1">
      <c r="B39" s="444" t="s">
        <v>27</v>
      </c>
      <c r="C39" s="445"/>
      <c r="D39" s="446"/>
      <c r="E39" s="454" t="s">
        <v>28</v>
      </c>
      <c r="F39" s="455"/>
      <c r="G39" s="455"/>
      <c r="H39" s="456"/>
      <c r="I39" s="408" t="s">
        <v>29</v>
      </c>
      <c r="J39" s="404"/>
      <c r="K39" s="398" t="s">
        <v>30</v>
      </c>
      <c r="L39" s="399"/>
      <c r="M39" s="404"/>
      <c r="N39" s="398" t="s">
        <v>31</v>
      </c>
      <c r="O39" s="399"/>
      <c r="P39" s="399"/>
      <c r="Q39" s="404"/>
      <c r="R39" s="398" t="s">
        <v>32</v>
      </c>
      <c r="S39" s="399"/>
      <c r="T39" s="399"/>
      <c r="U39" s="399"/>
      <c r="V39" s="398" t="s">
        <v>31</v>
      </c>
      <c r="W39" s="399"/>
      <c r="X39" s="399"/>
      <c r="Y39" s="398" t="s">
        <v>32</v>
      </c>
      <c r="Z39" s="399"/>
      <c r="AA39" s="404"/>
      <c r="AB39" s="421"/>
      <c r="AC39" s="422"/>
      <c r="AD39" s="423"/>
      <c r="AE39" s="19"/>
    </row>
    <row r="40" spans="2:31" ht="15" customHeight="1">
      <c r="B40" s="447"/>
      <c r="C40" s="448"/>
      <c r="D40" s="449"/>
      <c r="E40" s="299" t="s">
        <v>33</v>
      </c>
      <c r="F40" s="300"/>
      <c r="G40" s="300"/>
      <c r="H40" s="301"/>
      <c r="I40" s="439" t="s">
        <v>34</v>
      </c>
      <c r="J40" s="405"/>
      <c r="K40" s="400" t="s">
        <v>34</v>
      </c>
      <c r="L40" s="401"/>
      <c r="M40" s="405"/>
      <c r="N40" s="400" t="s">
        <v>60</v>
      </c>
      <c r="O40" s="401"/>
      <c r="P40" s="401"/>
      <c r="Q40" s="405"/>
      <c r="R40" s="400" t="s">
        <v>60</v>
      </c>
      <c r="S40" s="401"/>
      <c r="T40" s="401"/>
      <c r="U40" s="401"/>
      <c r="V40" s="400" t="s">
        <v>60</v>
      </c>
      <c r="W40" s="401"/>
      <c r="X40" s="401"/>
      <c r="Y40" s="400" t="s">
        <v>60</v>
      </c>
      <c r="Z40" s="401"/>
      <c r="AA40" s="405"/>
      <c r="AB40" s="293"/>
      <c r="AC40" s="294"/>
      <c r="AD40" s="295"/>
      <c r="AE40" s="19"/>
    </row>
    <row r="41" spans="2:31" ht="15" customHeight="1">
      <c r="B41" s="447"/>
      <c r="C41" s="448"/>
      <c r="D41" s="449"/>
      <c r="E41" s="299" t="s">
        <v>35</v>
      </c>
      <c r="F41" s="300"/>
      <c r="G41" s="300"/>
      <c r="H41" s="301"/>
      <c r="I41" s="439" t="s">
        <v>36</v>
      </c>
      <c r="J41" s="405"/>
      <c r="K41" s="400" t="s">
        <v>37</v>
      </c>
      <c r="L41" s="401"/>
      <c r="M41" s="405"/>
      <c r="N41" s="400" t="s">
        <v>38</v>
      </c>
      <c r="O41" s="401"/>
      <c r="P41" s="401"/>
      <c r="Q41" s="405"/>
      <c r="R41" s="400" t="s">
        <v>39</v>
      </c>
      <c r="S41" s="401"/>
      <c r="T41" s="401"/>
      <c r="U41" s="401"/>
      <c r="V41" s="400" t="s">
        <v>39</v>
      </c>
      <c r="W41" s="401"/>
      <c r="X41" s="401"/>
      <c r="Y41" s="400" t="s">
        <v>39</v>
      </c>
      <c r="Z41" s="401"/>
      <c r="AA41" s="405"/>
      <c r="AB41" s="293"/>
      <c r="AC41" s="294"/>
      <c r="AD41" s="295"/>
      <c r="AE41" s="19"/>
    </row>
    <row r="42" spans="2:31" ht="15" customHeight="1">
      <c r="B42" s="447"/>
      <c r="C42" s="448"/>
      <c r="D42" s="449"/>
      <c r="E42" s="299" t="s">
        <v>40</v>
      </c>
      <c r="F42" s="300"/>
      <c r="G42" s="300"/>
      <c r="H42" s="301"/>
      <c r="I42" s="439" t="s">
        <v>41</v>
      </c>
      <c r="J42" s="405"/>
      <c r="K42" s="400" t="s">
        <v>41</v>
      </c>
      <c r="L42" s="401"/>
      <c r="M42" s="405"/>
      <c r="N42" s="400" t="s">
        <v>41</v>
      </c>
      <c r="O42" s="401"/>
      <c r="P42" s="401"/>
      <c r="Q42" s="405"/>
      <c r="R42" s="400" t="s">
        <v>41</v>
      </c>
      <c r="S42" s="401"/>
      <c r="T42" s="401"/>
      <c r="U42" s="401"/>
      <c r="V42" s="400" t="s">
        <v>41</v>
      </c>
      <c r="W42" s="401"/>
      <c r="X42" s="401"/>
      <c r="Y42" s="400" t="s">
        <v>41</v>
      </c>
      <c r="Z42" s="401"/>
      <c r="AA42" s="405"/>
      <c r="AB42" s="293"/>
      <c r="AC42" s="294"/>
      <c r="AD42" s="295"/>
      <c r="AE42" s="19"/>
    </row>
    <row r="43" spans="2:31" ht="15" customHeight="1">
      <c r="B43" s="447"/>
      <c r="C43" s="448"/>
      <c r="D43" s="449"/>
      <c r="E43" s="299" t="s">
        <v>42</v>
      </c>
      <c r="F43" s="300"/>
      <c r="G43" s="300"/>
      <c r="H43" s="301"/>
      <c r="I43" s="439" t="s">
        <v>43</v>
      </c>
      <c r="J43" s="405"/>
      <c r="K43" s="400" t="s">
        <v>44</v>
      </c>
      <c r="L43" s="401"/>
      <c r="M43" s="405"/>
      <c r="N43" s="400" t="s">
        <v>61</v>
      </c>
      <c r="O43" s="401"/>
      <c r="P43" s="401"/>
      <c r="Q43" s="405"/>
      <c r="R43" s="400" t="s">
        <v>62</v>
      </c>
      <c r="S43" s="401"/>
      <c r="T43" s="401"/>
      <c r="U43" s="401"/>
      <c r="V43" s="400" t="s">
        <v>45</v>
      </c>
      <c r="W43" s="401"/>
      <c r="X43" s="401"/>
      <c r="Y43" s="400" t="s">
        <v>45</v>
      </c>
      <c r="Z43" s="401"/>
      <c r="AA43" s="405"/>
      <c r="AB43" s="293"/>
      <c r="AC43" s="294"/>
      <c r="AD43" s="295"/>
      <c r="AE43" s="19"/>
    </row>
    <row r="44" spans="2:31" ht="15" customHeight="1">
      <c r="B44" s="447"/>
      <c r="C44" s="448"/>
      <c r="D44" s="449"/>
      <c r="E44" s="299" t="s">
        <v>47</v>
      </c>
      <c r="F44" s="300"/>
      <c r="G44" s="300"/>
      <c r="H44" s="301"/>
      <c r="I44" s="439" t="s">
        <v>63</v>
      </c>
      <c r="J44" s="405"/>
      <c r="K44" s="400" t="s">
        <v>64</v>
      </c>
      <c r="L44" s="401"/>
      <c r="M44" s="405"/>
      <c r="N44" s="425" t="s">
        <v>71</v>
      </c>
      <c r="O44" s="426"/>
      <c r="P44" s="426"/>
      <c r="Q44" s="430"/>
      <c r="R44" s="425" t="s">
        <v>72</v>
      </c>
      <c r="S44" s="426"/>
      <c r="T44" s="426"/>
      <c r="U44" s="426"/>
      <c r="V44" s="400" t="s">
        <v>65</v>
      </c>
      <c r="W44" s="401"/>
      <c r="X44" s="401"/>
      <c r="Y44" s="400" t="s">
        <v>66</v>
      </c>
      <c r="Z44" s="401"/>
      <c r="AA44" s="405"/>
      <c r="AB44" s="293"/>
      <c r="AC44" s="294"/>
      <c r="AD44" s="295"/>
      <c r="AE44" s="19"/>
    </row>
    <row r="45" spans="2:31" ht="15" customHeight="1" thickBot="1">
      <c r="B45" s="450"/>
      <c r="C45" s="451"/>
      <c r="D45" s="452"/>
      <c r="E45" s="302" t="s">
        <v>46</v>
      </c>
      <c r="F45" s="303"/>
      <c r="G45" s="303"/>
      <c r="H45" s="304"/>
      <c r="I45" s="437" t="s">
        <v>67</v>
      </c>
      <c r="J45" s="307"/>
      <c r="K45" s="305" t="s">
        <v>68</v>
      </c>
      <c r="L45" s="306"/>
      <c r="M45" s="307"/>
      <c r="N45" s="305" t="s">
        <v>69</v>
      </c>
      <c r="O45" s="306"/>
      <c r="P45" s="306"/>
      <c r="Q45" s="307"/>
      <c r="R45" s="305" t="s">
        <v>70</v>
      </c>
      <c r="S45" s="306"/>
      <c r="T45" s="306"/>
      <c r="U45" s="306"/>
      <c r="V45" s="305" t="s">
        <v>69</v>
      </c>
      <c r="W45" s="306"/>
      <c r="X45" s="306"/>
      <c r="Y45" s="305" t="s">
        <v>70</v>
      </c>
      <c r="Z45" s="306"/>
      <c r="AA45" s="307"/>
      <c r="AB45" s="287"/>
      <c r="AC45" s="288"/>
      <c r="AD45" s="289"/>
      <c r="AE45" s="19"/>
    </row>
    <row r="46" spans="2:31" ht="15" customHeight="1" thickTop="1">
      <c r="B46" s="279" t="s">
        <v>59</v>
      </c>
      <c r="C46" s="280"/>
      <c r="D46" s="281"/>
      <c r="E46" s="296" t="s">
        <v>0</v>
      </c>
      <c r="F46" s="297"/>
      <c r="G46" s="297"/>
      <c r="H46" s="298"/>
      <c r="I46" s="438" t="s">
        <v>29</v>
      </c>
      <c r="J46" s="286"/>
      <c r="K46" s="284" t="s">
        <v>30</v>
      </c>
      <c r="L46" s="285"/>
      <c r="M46" s="286"/>
      <c r="N46" s="284" t="s">
        <v>31</v>
      </c>
      <c r="O46" s="285"/>
      <c r="P46" s="285"/>
      <c r="Q46" s="286"/>
      <c r="R46" s="284" t="s">
        <v>32</v>
      </c>
      <c r="S46" s="285"/>
      <c r="T46" s="285"/>
      <c r="U46" s="285"/>
      <c r="V46" s="284" t="s">
        <v>31</v>
      </c>
      <c r="W46" s="285"/>
      <c r="X46" s="285"/>
      <c r="Y46" s="284" t="s">
        <v>32</v>
      </c>
      <c r="Z46" s="285"/>
      <c r="AA46" s="286"/>
      <c r="AB46" s="290"/>
      <c r="AC46" s="291"/>
      <c r="AD46" s="292"/>
      <c r="AE46" s="19"/>
    </row>
    <row r="47" spans="2:31" ht="15" customHeight="1">
      <c r="B47" s="484"/>
      <c r="C47" s="485"/>
      <c r="D47" s="486"/>
      <c r="E47" s="299" t="s">
        <v>33</v>
      </c>
      <c r="F47" s="300"/>
      <c r="G47" s="300"/>
      <c r="H47" s="301"/>
      <c r="I47" s="439" t="s">
        <v>34</v>
      </c>
      <c r="J47" s="405"/>
      <c r="K47" s="400" t="s">
        <v>34</v>
      </c>
      <c r="L47" s="401"/>
      <c r="M47" s="405"/>
      <c r="N47" s="400" t="s">
        <v>60</v>
      </c>
      <c r="O47" s="401"/>
      <c r="P47" s="401"/>
      <c r="Q47" s="405"/>
      <c r="R47" s="400" t="s">
        <v>60</v>
      </c>
      <c r="S47" s="401"/>
      <c r="T47" s="401"/>
      <c r="U47" s="401"/>
      <c r="V47" s="400" t="s">
        <v>60</v>
      </c>
      <c r="W47" s="401"/>
      <c r="X47" s="401"/>
      <c r="Y47" s="400" t="s">
        <v>60</v>
      </c>
      <c r="Z47" s="401"/>
      <c r="AA47" s="405"/>
      <c r="AB47" s="293"/>
      <c r="AC47" s="294"/>
      <c r="AD47" s="295"/>
      <c r="AE47" s="19"/>
    </row>
    <row r="48" spans="2:31" ht="15" customHeight="1" thickBot="1">
      <c r="B48" s="487"/>
      <c r="C48" s="488"/>
      <c r="D48" s="489"/>
      <c r="E48" s="302" t="s">
        <v>18</v>
      </c>
      <c r="F48" s="303"/>
      <c r="G48" s="303"/>
      <c r="H48" s="304"/>
      <c r="I48" s="437" t="s">
        <v>36</v>
      </c>
      <c r="J48" s="307"/>
      <c r="K48" s="305" t="s">
        <v>37</v>
      </c>
      <c r="L48" s="306"/>
      <c r="M48" s="307"/>
      <c r="N48" s="305" t="s">
        <v>38</v>
      </c>
      <c r="O48" s="306"/>
      <c r="P48" s="306"/>
      <c r="Q48" s="307"/>
      <c r="R48" s="305" t="s">
        <v>39</v>
      </c>
      <c r="S48" s="306"/>
      <c r="T48" s="306"/>
      <c r="U48" s="306"/>
      <c r="V48" s="305" t="s">
        <v>38</v>
      </c>
      <c r="W48" s="306"/>
      <c r="X48" s="306"/>
      <c r="Y48" s="305" t="s">
        <v>39</v>
      </c>
      <c r="Z48" s="306"/>
      <c r="AA48" s="307"/>
      <c r="AB48" s="287"/>
      <c r="AC48" s="288"/>
      <c r="AD48" s="289"/>
      <c r="AE48" s="19"/>
    </row>
    <row r="49" spans="1:31" ht="15" customHeight="1" thickTop="1">
      <c r="A49" s="140"/>
      <c r="B49" s="279" t="s">
        <v>174</v>
      </c>
      <c r="C49" s="280"/>
      <c r="D49" s="280"/>
      <c r="E49" s="280"/>
      <c r="F49" s="280"/>
      <c r="G49" s="280"/>
      <c r="H49" s="281"/>
      <c r="I49" s="282" t="s">
        <v>179</v>
      </c>
      <c r="J49" s="283"/>
      <c r="K49" s="284" t="s">
        <v>178</v>
      </c>
      <c r="L49" s="285"/>
      <c r="M49" s="286"/>
      <c r="N49" s="284" t="s">
        <v>177</v>
      </c>
      <c r="O49" s="285"/>
      <c r="P49" s="285"/>
      <c r="Q49" s="286"/>
      <c r="R49" s="284" t="s">
        <v>176</v>
      </c>
      <c r="S49" s="285"/>
      <c r="T49" s="285"/>
      <c r="U49" s="286"/>
      <c r="V49" s="284" t="s">
        <v>177</v>
      </c>
      <c r="W49" s="285"/>
      <c r="X49" s="286"/>
      <c r="Y49" s="284" t="s">
        <v>176</v>
      </c>
      <c r="Z49" s="285"/>
      <c r="AA49" s="286"/>
      <c r="AB49" s="139"/>
      <c r="AC49" s="140"/>
      <c r="AD49" s="141"/>
      <c r="AE49" s="141"/>
    </row>
    <row r="50" spans="1:31" ht="15" customHeight="1" thickBot="1">
      <c r="B50" s="409" t="s">
        <v>175</v>
      </c>
      <c r="C50" s="410"/>
      <c r="D50" s="410"/>
      <c r="E50" s="410"/>
      <c r="F50" s="410"/>
      <c r="G50" s="410"/>
      <c r="H50" s="411"/>
      <c r="I50" s="429">
        <v>1</v>
      </c>
      <c r="J50" s="316"/>
      <c r="K50" s="314">
        <v>1</v>
      </c>
      <c r="L50" s="315"/>
      <c r="M50" s="316"/>
      <c r="N50" s="314">
        <v>1</v>
      </c>
      <c r="O50" s="315"/>
      <c r="P50" s="315"/>
      <c r="Q50" s="316"/>
      <c r="R50" s="314">
        <v>1</v>
      </c>
      <c r="S50" s="315"/>
      <c r="T50" s="315"/>
      <c r="U50" s="315"/>
      <c r="V50" s="402">
        <v>3.108E-2</v>
      </c>
      <c r="W50" s="403"/>
      <c r="X50" s="403"/>
      <c r="Y50" s="418">
        <v>2.5899999999999999E-3</v>
      </c>
      <c r="Z50" s="419"/>
      <c r="AA50" s="427"/>
      <c r="AB50" s="389"/>
      <c r="AC50" s="390"/>
      <c r="AD50" s="391"/>
      <c r="AE50" s="23"/>
    </row>
    <row r="51" spans="1:31" ht="5.0999999999999996" customHeight="1" thickBot="1">
      <c r="B51" s="39"/>
      <c r="C51" s="4"/>
      <c r="D51" s="4"/>
      <c r="E51" s="4"/>
      <c r="F51" s="4"/>
      <c r="G51" s="4"/>
      <c r="H51" s="4"/>
      <c r="I51" s="4"/>
      <c r="J51" s="13"/>
      <c r="M51" s="4"/>
      <c r="N51" s="50"/>
      <c r="O51" s="27"/>
      <c r="P51" s="483"/>
      <c r="Q51" s="483"/>
      <c r="R51" s="483"/>
      <c r="S51" s="28"/>
      <c r="T51" s="28"/>
      <c r="U51" s="28"/>
      <c r="V51" s="28"/>
      <c r="W51" s="28"/>
      <c r="X51" s="28"/>
      <c r="Y51" s="28"/>
      <c r="Z51" s="28"/>
      <c r="AA51" s="28"/>
      <c r="AB51" s="28"/>
      <c r="AC51" s="28"/>
      <c r="AD51" s="28"/>
      <c r="AE51" s="29"/>
    </row>
    <row r="52" spans="1:31" ht="16.5" thickBot="1">
      <c r="B52" s="256" t="s">
        <v>180</v>
      </c>
      <c r="C52" s="257"/>
      <c r="D52" s="257"/>
      <c r="E52" s="257"/>
      <c r="F52" s="257"/>
      <c r="G52" s="257"/>
      <c r="H52" s="258" t="s">
        <v>181</v>
      </c>
      <c r="I52" s="259"/>
      <c r="J52" s="259"/>
      <c r="K52" s="259"/>
      <c r="L52" s="259"/>
      <c r="M52" s="259"/>
      <c r="N52" s="259"/>
      <c r="O52" s="259"/>
      <c r="P52" s="259"/>
      <c r="Q52" s="260"/>
      <c r="R52" s="258" t="s">
        <v>182</v>
      </c>
      <c r="S52" s="259"/>
      <c r="T52" s="259"/>
      <c r="U52" s="259"/>
      <c r="V52" s="259"/>
      <c r="W52" s="259"/>
      <c r="X52" s="259"/>
      <c r="Y52" s="259"/>
      <c r="Z52" s="259"/>
      <c r="AA52" s="259"/>
      <c r="AB52" s="259"/>
      <c r="AC52" s="259"/>
      <c r="AD52" s="259"/>
      <c r="AE52" s="260"/>
    </row>
    <row r="53" spans="1:31" ht="15" customHeight="1">
      <c r="B53" s="39"/>
      <c r="D53" s="4"/>
      <c r="E53" s="4"/>
      <c r="F53" s="43" t="s">
        <v>183</v>
      </c>
      <c r="G53" s="4"/>
      <c r="H53" s="144" t="s">
        <v>190</v>
      </c>
      <c r="I53" s="145"/>
      <c r="J53" s="145"/>
      <c r="K53" s="146"/>
      <c r="L53" s="145"/>
      <c r="M53" s="145"/>
      <c r="N53" s="147"/>
      <c r="O53" s="147"/>
      <c r="P53" s="147"/>
      <c r="Q53" s="148"/>
      <c r="R53" s="156" t="s">
        <v>254</v>
      </c>
      <c r="S53" s="147"/>
      <c r="T53" s="146"/>
      <c r="U53" s="146"/>
      <c r="V53" s="146"/>
      <c r="W53" s="147"/>
      <c r="X53" s="146"/>
      <c r="Y53" s="147"/>
      <c r="Z53" s="146"/>
      <c r="AA53" s="147"/>
      <c r="AB53" s="147"/>
      <c r="AC53" s="146"/>
      <c r="AD53" s="146"/>
      <c r="AE53" s="157"/>
    </row>
    <row r="54" spans="1:31" ht="15" customHeight="1">
      <c r="B54" s="39"/>
      <c r="D54" s="4"/>
      <c r="E54" s="4"/>
      <c r="F54" s="43" t="s">
        <v>184</v>
      </c>
      <c r="G54" s="4"/>
      <c r="H54" s="149" t="s">
        <v>189</v>
      </c>
      <c r="I54" s="4"/>
      <c r="J54" s="4"/>
      <c r="K54" s="140"/>
      <c r="L54" s="4"/>
      <c r="M54" s="4"/>
      <c r="N54" s="142"/>
      <c r="O54" s="142"/>
      <c r="P54" s="142"/>
      <c r="Q54" s="150"/>
      <c r="R54" s="149" t="s">
        <v>187</v>
      </c>
      <c r="S54" s="140"/>
      <c r="T54" s="140"/>
      <c r="U54" s="142"/>
      <c r="V54" s="140"/>
      <c r="W54" s="142"/>
      <c r="X54" s="140"/>
      <c r="Y54" s="140"/>
      <c r="Z54" s="140"/>
      <c r="AA54" s="140"/>
      <c r="AB54" s="140"/>
      <c r="AC54" s="140"/>
      <c r="AD54" s="140"/>
      <c r="AE54" s="64"/>
    </row>
    <row r="55" spans="1:31" ht="15" customHeight="1">
      <c r="B55" s="39"/>
      <c r="D55" s="4"/>
      <c r="E55" s="4"/>
      <c r="F55" s="43" t="s">
        <v>185</v>
      </c>
      <c r="G55" s="4"/>
      <c r="H55" s="149" t="s">
        <v>73</v>
      </c>
      <c r="I55" s="4"/>
      <c r="J55" s="4"/>
      <c r="K55" s="140"/>
      <c r="L55" s="4"/>
      <c r="M55" s="4"/>
      <c r="N55" s="142"/>
      <c r="O55" s="142"/>
      <c r="P55" s="142"/>
      <c r="Q55" s="151"/>
      <c r="R55" s="149" t="s">
        <v>188</v>
      </c>
      <c r="S55" s="142"/>
      <c r="T55" s="142"/>
      <c r="U55" s="142"/>
      <c r="V55" s="140"/>
      <c r="W55" s="52"/>
      <c r="X55" s="140"/>
      <c r="Y55" s="140"/>
      <c r="Z55" s="140"/>
      <c r="AA55" s="140"/>
      <c r="AB55" s="140"/>
      <c r="AC55" s="140"/>
      <c r="AD55" s="140"/>
      <c r="AE55" s="64"/>
    </row>
    <row r="56" spans="1:31" ht="15" customHeight="1">
      <c r="B56" s="39"/>
      <c r="D56" s="4"/>
      <c r="E56" s="4"/>
      <c r="F56" s="43" t="s">
        <v>186</v>
      </c>
      <c r="G56" s="4"/>
      <c r="H56" s="152"/>
      <c r="I56" s="4"/>
      <c r="J56" s="4"/>
      <c r="K56" s="14"/>
      <c r="L56" s="140"/>
      <c r="M56" s="52" t="s">
        <v>192</v>
      </c>
      <c r="N56" s="142"/>
      <c r="O56" s="142"/>
      <c r="P56" s="142"/>
      <c r="Q56" s="150"/>
      <c r="R56" s="158"/>
      <c r="S56" s="142"/>
      <c r="T56" s="142"/>
      <c r="U56" s="142"/>
      <c r="V56" s="140"/>
      <c r="W56" s="142"/>
      <c r="X56" s="52"/>
      <c r="Y56" s="142"/>
      <c r="Z56" s="142"/>
      <c r="AA56" s="142"/>
      <c r="AB56" s="142"/>
      <c r="AC56" s="140"/>
      <c r="AD56" s="140"/>
      <c r="AE56" s="64"/>
    </row>
    <row r="57" spans="1:31" ht="15" customHeight="1" thickBot="1">
      <c r="B57" s="45"/>
      <c r="C57" s="22"/>
      <c r="D57" s="22"/>
      <c r="E57" s="22"/>
      <c r="F57" s="22"/>
      <c r="G57" s="22"/>
      <c r="H57" s="153"/>
      <c r="I57" s="154"/>
      <c r="J57" s="154"/>
      <c r="K57" s="66"/>
      <c r="L57" s="66"/>
      <c r="M57" s="155" t="s">
        <v>193</v>
      </c>
      <c r="N57" s="96"/>
      <c r="O57" s="96"/>
      <c r="P57" s="96"/>
      <c r="Q57" s="67"/>
      <c r="R57" s="159"/>
      <c r="S57" s="66"/>
      <c r="T57" s="66"/>
      <c r="U57" s="66"/>
      <c r="V57" s="66"/>
      <c r="W57" s="155"/>
      <c r="X57" s="66"/>
      <c r="Y57" s="66"/>
      <c r="Z57" s="66"/>
      <c r="AA57" s="66"/>
      <c r="AB57" s="66"/>
      <c r="AC57" s="66"/>
      <c r="AD57" s="66"/>
      <c r="AE57" s="67"/>
    </row>
    <row r="58" spans="1:31" ht="5.0999999999999996" customHeight="1" thickBot="1">
      <c r="B58" s="31"/>
      <c r="C58" s="7"/>
      <c r="D58" s="7"/>
      <c r="E58" s="7"/>
      <c r="F58" s="7"/>
      <c r="G58" s="7"/>
      <c r="H58" s="7"/>
      <c r="I58" s="7"/>
      <c r="J58" s="7"/>
      <c r="K58" s="7"/>
      <c r="L58" s="7"/>
      <c r="M58" s="7"/>
      <c r="N58" s="7"/>
      <c r="O58" s="7"/>
      <c r="P58" s="7"/>
      <c r="Q58" s="7"/>
      <c r="R58" s="6"/>
      <c r="S58" s="6"/>
      <c r="T58" s="6"/>
      <c r="U58" s="9"/>
      <c r="V58" s="9"/>
      <c r="W58" s="9"/>
      <c r="X58" s="9"/>
      <c r="Y58" s="9"/>
      <c r="Z58" s="9"/>
      <c r="AA58" s="9"/>
      <c r="AB58" s="9"/>
      <c r="AC58" s="6"/>
      <c r="AD58" s="6"/>
      <c r="AE58" s="30"/>
    </row>
    <row r="59" spans="1:31" ht="15" customHeight="1" thickBot="1">
      <c r="B59" s="256" t="s">
        <v>191</v>
      </c>
      <c r="C59" s="257"/>
      <c r="D59" s="257"/>
      <c r="E59" s="257"/>
      <c r="F59" s="257"/>
      <c r="G59" s="257"/>
      <c r="H59" s="257"/>
      <c r="I59" s="257"/>
      <c r="J59" s="257"/>
      <c r="K59" s="257"/>
      <c r="L59" s="257"/>
      <c r="M59" s="257"/>
      <c r="N59" s="257"/>
      <c r="O59" s="257"/>
      <c r="P59" s="257"/>
      <c r="Q59" s="257"/>
      <c r="R59" s="257"/>
      <c r="S59" s="257"/>
      <c r="T59" s="257"/>
      <c r="U59" s="257"/>
      <c r="V59" s="257"/>
      <c r="W59" s="257"/>
      <c r="X59" s="257"/>
      <c r="Y59" s="257"/>
      <c r="Z59" s="257"/>
      <c r="AA59" s="257"/>
      <c r="AB59" s="257"/>
      <c r="AC59" s="257"/>
      <c r="AD59" s="257"/>
      <c r="AE59" s="261"/>
    </row>
    <row r="60" spans="1:31" ht="15" customHeight="1">
      <c r="B60" s="124"/>
      <c r="C60" s="125"/>
      <c r="D60" s="126"/>
      <c r="E60" s="126"/>
      <c r="F60" s="127" t="s">
        <v>75</v>
      </c>
      <c r="G60" s="356"/>
      <c r="H60" s="356"/>
      <c r="I60" s="27"/>
      <c r="J60" s="27"/>
      <c r="K60" s="27"/>
      <c r="L60" s="27"/>
      <c r="M60" s="27"/>
      <c r="N60" s="27"/>
      <c r="O60" s="27"/>
      <c r="P60" s="27"/>
      <c r="Q60" s="27"/>
      <c r="R60" s="53"/>
      <c r="S60" s="53"/>
      <c r="T60" s="53"/>
      <c r="U60" s="26"/>
      <c r="V60" s="26"/>
      <c r="W60" s="26"/>
      <c r="X60" s="26"/>
      <c r="Y60" s="26"/>
      <c r="Z60" s="26"/>
      <c r="AA60" s="26"/>
      <c r="AB60" s="26"/>
      <c r="AC60" s="28"/>
      <c r="AD60" s="28"/>
      <c r="AE60" s="29"/>
    </row>
    <row r="61" spans="1:31" ht="15" customHeight="1">
      <c r="B61" s="128"/>
      <c r="C61" s="129"/>
      <c r="D61" s="130"/>
      <c r="E61" s="130"/>
      <c r="F61" s="131" t="s">
        <v>76</v>
      </c>
      <c r="G61" s="357"/>
      <c r="H61" s="357"/>
      <c r="I61" s="4"/>
      <c r="J61" s="4"/>
      <c r="K61" s="4"/>
      <c r="L61" s="4"/>
      <c r="M61" s="4"/>
      <c r="N61" s="4"/>
      <c r="O61" s="4"/>
      <c r="P61" s="4"/>
      <c r="Q61" s="4"/>
      <c r="R61" s="7"/>
      <c r="S61" s="7"/>
      <c r="T61" s="7"/>
      <c r="U61" s="9"/>
      <c r="V61" s="9"/>
      <c r="W61" s="9"/>
      <c r="X61" s="9"/>
      <c r="Y61" s="9"/>
      <c r="Z61" s="9"/>
      <c r="AA61" s="9"/>
      <c r="AB61" s="9"/>
      <c r="AC61" s="6"/>
      <c r="AD61" s="6"/>
      <c r="AE61" s="30"/>
    </row>
    <row r="62" spans="1:31" ht="15" customHeight="1">
      <c r="B62" s="132"/>
      <c r="C62" s="133"/>
      <c r="D62" s="130"/>
      <c r="E62" s="130"/>
      <c r="F62" s="131" t="s">
        <v>77</v>
      </c>
      <c r="G62" s="357"/>
      <c r="H62" s="357"/>
      <c r="I62" s="7"/>
      <c r="J62" s="7"/>
      <c r="K62" s="7"/>
      <c r="L62" s="7"/>
      <c r="M62" s="7"/>
      <c r="N62" s="7"/>
      <c r="O62" s="7"/>
      <c r="P62" s="7"/>
      <c r="Q62" s="7"/>
      <c r="R62" s="6"/>
      <c r="S62" s="6"/>
      <c r="T62" s="6"/>
      <c r="U62" s="9"/>
      <c r="V62" s="9"/>
      <c r="W62" s="9"/>
      <c r="X62" s="9"/>
      <c r="Y62" s="9"/>
      <c r="Z62" s="9"/>
      <c r="AA62" s="9"/>
      <c r="AB62" s="9"/>
      <c r="AC62" s="6"/>
      <c r="AD62" s="6"/>
      <c r="AE62" s="30"/>
    </row>
    <row r="63" spans="1:31" ht="15" customHeight="1" thickBot="1">
      <c r="B63" s="134"/>
      <c r="C63" s="135"/>
      <c r="D63" s="136"/>
      <c r="E63" s="136"/>
      <c r="F63" s="122" t="s">
        <v>78</v>
      </c>
      <c r="G63" s="358"/>
      <c r="H63" s="358"/>
      <c r="I63" s="41"/>
      <c r="J63" s="41"/>
      <c r="K63" s="41"/>
      <c r="L63" s="41"/>
      <c r="M63" s="41"/>
      <c r="N63" s="41"/>
      <c r="O63" s="41"/>
      <c r="P63" s="41"/>
      <c r="Q63" s="41"/>
      <c r="R63" s="34"/>
      <c r="S63" s="34"/>
      <c r="T63" s="34"/>
      <c r="U63" s="22"/>
      <c r="V63" s="22"/>
      <c r="W63" s="22"/>
      <c r="X63" s="22"/>
      <c r="Y63" s="22"/>
      <c r="Z63" s="22"/>
      <c r="AA63" s="22"/>
      <c r="AB63" s="22"/>
      <c r="AC63" s="34"/>
      <c r="AD63" s="34"/>
      <c r="AE63" s="37"/>
    </row>
    <row r="64" spans="1:31" ht="7.15" customHeight="1" thickBot="1">
      <c r="B64" s="7"/>
      <c r="C64" s="7"/>
      <c r="D64" s="7"/>
      <c r="E64" s="7"/>
      <c r="F64" s="7"/>
      <c r="G64" s="7"/>
      <c r="H64" s="7"/>
      <c r="I64" s="7"/>
      <c r="J64" s="7"/>
      <c r="K64" s="7"/>
      <c r="L64" s="7"/>
      <c r="M64" s="7"/>
      <c r="N64" s="7"/>
      <c r="O64" s="7"/>
      <c r="P64" s="7"/>
      <c r="Q64" s="7"/>
      <c r="R64" s="6"/>
      <c r="S64" s="6"/>
      <c r="T64" s="6"/>
      <c r="AC64" s="6"/>
      <c r="AD64" s="6"/>
      <c r="AE64" s="6"/>
    </row>
    <row r="65" spans="1:31" ht="15" customHeight="1" thickBot="1">
      <c r="B65" s="268" t="s">
        <v>79</v>
      </c>
      <c r="C65" s="269"/>
      <c r="D65" s="269"/>
      <c r="E65" s="269"/>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c r="AE65" s="270"/>
    </row>
    <row r="66" spans="1:31" ht="15" customHeight="1">
      <c r="B66" s="262" t="s">
        <v>196</v>
      </c>
      <c r="C66" s="263"/>
      <c r="D66" s="263"/>
      <c r="E66" s="263"/>
      <c r="F66" s="264"/>
      <c r="G66" s="317" t="s">
        <v>135</v>
      </c>
      <c r="H66" s="318"/>
      <c r="I66" s="348" t="s">
        <v>89</v>
      </c>
      <c r="J66" s="348"/>
      <c r="K66" s="348"/>
      <c r="L66" s="348"/>
      <c r="M66" s="348"/>
      <c r="N66" s="348"/>
      <c r="O66" s="348"/>
      <c r="P66" s="348"/>
      <c r="Q66" s="348"/>
      <c r="R66" s="348"/>
      <c r="S66" s="348"/>
      <c r="T66" s="348"/>
      <c r="U66" s="348"/>
      <c r="V66" s="348"/>
      <c r="W66" s="348"/>
      <c r="X66" s="348"/>
      <c r="Y66" s="348"/>
      <c r="Z66" s="348"/>
      <c r="AA66" s="348"/>
      <c r="AB66" s="348"/>
      <c r="AC66" s="348"/>
      <c r="AD66" s="348"/>
      <c r="AE66" s="370"/>
    </row>
    <row r="67" spans="1:31" ht="15" customHeight="1">
      <c r="B67" s="262"/>
      <c r="C67" s="263"/>
      <c r="D67" s="263"/>
      <c r="E67" s="263"/>
      <c r="F67" s="264"/>
      <c r="G67" s="317" t="s">
        <v>135</v>
      </c>
      <c r="H67" s="318"/>
      <c r="I67" s="348" t="s">
        <v>194</v>
      </c>
      <c r="J67" s="348"/>
      <c r="K67" s="348"/>
      <c r="L67" s="348"/>
      <c r="M67" s="348"/>
      <c r="N67" s="348"/>
      <c r="O67" s="348"/>
      <c r="P67" s="348"/>
      <c r="Q67" s="348"/>
      <c r="R67" s="348"/>
      <c r="S67" s="348"/>
      <c r="T67" s="348"/>
      <c r="U67" s="348"/>
      <c r="V67" s="348"/>
      <c r="W67" s="348"/>
      <c r="X67" s="348"/>
      <c r="Y67" s="348"/>
      <c r="Z67" s="348"/>
      <c r="AA67" s="348"/>
      <c r="AB67" s="348"/>
      <c r="AC67" s="348"/>
      <c r="AD67" s="348"/>
      <c r="AE67" s="370"/>
    </row>
    <row r="68" spans="1:31" ht="15" customHeight="1">
      <c r="B68" s="262"/>
      <c r="C68" s="263"/>
      <c r="D68" s="263"/>
      <c r="E68" s="263"/>
      <c r="F68" s="264"/>
      <c r="G68" s="317" t="s">
        <v>135</v>
      </c>
      <c r="H68" s="318"/>
      <c r="I68" s="348" t="s">
        <v>91</v>
      </c>
      <c r="J68" s="348"/>
      <c r="K68" s="348"/>
      <c r="L68" s="348"/>
      <c r="M68" s="348"/>
      <c r="N68" s="348"/>
      <c r="O68" s="348"/>
      <c r="P68" s="348"/>
      <c r="Q68" s="348"/>
      <c r="R68" s="348"/>
      <c r="S68" s="348"/>
      <c r="T68" s="348"/>
      <c r="U68" s="348"/>
      <c r="V68" s="348"/>
      <c r="W68" s="348"/>
      <c r="X68" s="348"/>
      <c r="Y68" s="348"/>
      <c r="Z68" s="348"/>
      <c r="AA68" s="348"/>
      <c r="AB68" s="348"/>
      <c r="AC68" s="348"/>
      <c r="AD68" s="348"/>
      <c r="AE68" s="370"/>
    </row>
    <row r="69" spans="1:31" ht="15" customHeight="1">
      <c r="B69" s="262"/>
      <c r="C69" s="263"/>
      <c r="D69" s="263"/>
      <c r="E69" s="263"/>
      <c r="F69" s="264"/>
      <c r="G69" s="317" t="s">
        <v>135</v>
      </c>
      <c r="H69" s="318"/>
      <c r="I69" s="348" t="s">
        <v>90</v>
      </c>
      <c r="J69" s="348"/>
      <c r="K69" s="348"/>
      <c r="L69" s="348"/>
      <c r="M69" s="348"/>
      <c r="N69" s="348"/>
      <c r="O69" s="348"/>
      <c r="P69" s="348"/>
      <c r="Q69" s="348"/>
      <c r="R69" s="348"/>
      <c r="S69" s="348"/>
      <c r="T69" s="348"/>
      <c r="U69" s="348"/>
      <c r="V69" s="348"/>
      <c r="W69" s="348"/>
      <c r="X69" s="348"/>
      <c r="Y69" s="348"/>
      <c r="Z69" s="348"/>
      <c r="AA69" s="348"/>
      <c r="AB69" s="348"/>
      <c r="AC69" s="348"/>
      <c r="AD69" s="348"/>
      <c r="AE69" s="370"/>
    </row>
    <row r="70" spans="1:31" ht="15" customHeight="1">
      <c r="B70" s="262"/>
      <c r="C70" s="263"/>
      <c r="D70" s="263"/>
      <c r="E70" s="263"/>
      <c r="F70" s="264"/>
      <c r="G70" s="317" t="s">
        <v>135</v>
      </c>
      <c r="H70" s="318"/>
      <c r="I70" s="348" t="s">
        <v>92</v>
      </c>
      <c r="J70" s="348"/>
      <c r="K70" s="348"/>
      <c r="L70" s="348"/>
      <c r="M70" s="348"/>
      <c r="N70" s="348"/>
      <c r="O70" s="348"/>
      <c r="P70" s="348"/>
      <c r="Q70" s="348"/>
      <c r="R70" s="348"/>
      <c r="S70" s="348"/>
      <c r="T70" s="348"/>
      <c r="U70" s="348"/>
      <c r="V70" s="348"/>
      <c r="W70" s="348"/>
      <c r="X70" s="348"/>
      <c r="Y70" s="348"/>
      <c r="Z70" s="348"/>
      <c r="AA70" s="348"/>
      <c r="AB70" s="348"/>
      <c r="AC70" s="348"/>
      <c r="AD70" s="348"/>
      <c r="AE70" s="370"/>
    </row>
    <row r="71" spans="1:31" ht="15" customHeight="1" thickBot="1">
      <c r="B71" s="265"/>
      <c r="C71" s="266"/>
      <c r="D71" s="266"/>
      <c r="E71" s="266"/>
      <c r="F71" s="267"/>
      <c r="G71" s="319" t="s">
        <v>135</v>
      </c>
      <c r="H71" s="320"/>
      <c r="I71" s="368" t="s">
        <v>195</v>
      </c>
      <c r="J71" s="368"/>
      <c r="K71" s="368"/>
      <c r="L71" s="368"/>
      <c r="M71" s="368"/>
      <c r="N71" s="368"/>
      <c r="O71" s="368"/>
      <c r="P71" s="368"/>
      <c r="Q71" s="368"/>
      <c r="R71" s="368"/>
      <c r="S71" s="368"/>
      <c r="T71" s="368"/>
      <c r="U71" s="368"/>
      <c r="V71" s="368"/>
      <c r="W71" s="368"/>
      <c r="X71" s="368"/>
      <c r="Y71" s="368"/>
      <c r="Z71" s="368"/>
      <c r="AA71" s="368"/>
      <c r="AB71" s="368"/>
      <c r="AC71" s="368"/>
      <c r="AD71" s="368"/>
      <c r="AE71" s="371"/>
    </row>
    <row r="72" spans="1:31" ht="15" customHeight="1">
      <c r="B72" s="308" t="s">
        <v>4</v>
      </c>
      <c r="C72" s="309"/>
      <c r="D72" s="309"/>
      <c r="E72" s="309"/>
      <c r="F72" s="309"/>
      <c r="G72" s="323" t="s">
        <v>135</v>
      </c>
      <c r="H72" s="324"/>
      <c r="I72" s="366" t="s">
        <v>109</v>
      </c>
      <c r="J72" s="366"/>
      <c r="K72" s="366"/>
      <c r="L72" s="366"/>
      <c r="M72" s="366"/>
      <c r="N72" s="366"/>
      <c r="O72" s="366"/>
      <c r="P72" s="366"/>
      <c r="Q72" s="366"/>
      <c r="R72" s="366"/>
      <c r="S72" s="366"/>
      <c r="T72" s="366"/>
      <c r="U72" s="366"/>
      <c r="V72" s="366"/>
      <c r="W72" s="366"/>
      <c r="X72" s="366"/>
      <c r="Y72" s="366"/>
      <c r="Z72" s="366"/>
      <c r="AA72" s="366"/>
      <c r="AB72" s="366"/>
      <c r="AC72" s="366"/>
      <c r="AD72" s="366"/>
      <c r="AE72" s="375"/>
    </row>
    <row r="73" spans="1:31" ht="15" customHeight="1">
      <c r="B73" s="262"/>
      <c r="C73" s="263"/>
      <c r="D73" s="263"/>
      <c r="E73" s="263"/>
      <c r="F73" s="263"/>
      <c r="G73" s="317" t="s">
        <v>135</v>
      </c>
      <c r="H73" s="318"/>
      <c r="I73" s="348" t="s">
        <v>110</v>
      </c>
      <c r="J73" s="348"/>
      <c r="K73" s="348"/>
      <c r="L73" s="348"/>
      <c r="M73" s="348"/>
      <c r="N73" s="348"/>
      <c r="O73" s="348"/>
      <c r="P73" s="348"/>
      <c r="Q73" s="348"/>
      <c r="R73" s="348"/>
      <c r="S73" s="348"/>
      <c r="T73" s="348"/>
      <c r="U73" s="348"/>
      <c r="V73" s="348"/>
      <c r="W73" s="348"/>
      <c r="X73" s="348"/>
      <c r="Y73" s="348"/>
      <c r="Z73" s="348"/>
      <c r="AA73" s="348"/>
      <c r="AB73" s="348"/>
      <c r="AC73" s="348"/>
      <c r="AD73" s="348"/>
      <c r="AE73" s="370"/>
    </row>
    <row r="74" spans="1:31" ht="15" customHeight="1" thickBot="1">
      <c r="B74" s="265"/>
      <c r="C74" s="266"/>
      <c r="D74" s="266"/>
      <c r="E74" s="266"/>
      <c r="F74" s="266"/>
      <c r="G74" s="319" t="s">
        <v>135</v>
      </c>
      <c r="H74" s="320"/>
      <c r="I74" s="368" t="s">
        <v>197</v>
      </c>
      <c r="J74" s="368"/>
      <c r="K74" s="368"/>
      <c r="L74" s="368"/>
      <c r="M74" s="368"/>
      <c r="N74" s="368"/>
      <c r="O74" s="368"/>
      <c r="P74" s="368"/>
      <c r="Q74" s="368"/>
      <c r="R74" s="368"/>
      <c r="S74" s="368"/>
      <c r="T74" s="368"/>
      <c r="U74" s="368"/>
      <c r="V74" s="368"/>
      <c r="W74" s="368"/>
      <c r="X74" s="368"/>
      <c r="Y74" s="368"/>
      <c r="Z74" s="368"/>
      <c r="AA74" s="368"/>
      <c r="AB74" s="368"/>
      <c r="AC74" s="368"/>
      <c r="AD74" s="368"/>
      <c r="AE74" s="371"/>
    </row>
    <row r="75" spans="1:31" ht="15.75" customHeight="1">
      <c r="B75" s="325" t="s">
        <v>113</v>
      </c>
      <c r="C75" s="326"/>
      <c r="D75" s="326"/>
      <c r="E75" s="326"/>
      <c r="F75" s="70"/>
      <c r="G75" s="323" t="s">
        <v>135</v>
      </c>
      <c r="H75" s="324"/>
      <c r="I75" s="366" t="s">
        <v>198</v>
      </c>
      <c r="J75" s="366"/>
      <c r="K75" s="366"/>
      <c r="L75" s="366"/>
      <c r="M75" s="366"/>
      <c r="N75" s="366"/>
      <c r="O75" s="366"/>
      <c r="P75" s="366"/>
      <c r="Q75" s="366"/>
      <c r="R75" s="366"/>
      <c r="S75" s="366"/>
      <c r="T75" s="366"/>
      <c r="U75" s="366"/>
      <c r="V75" s="366"/>
      <c r="W75" s="366"/>
      <c r="X75" s="366"/>
      <c r="Y75" s="366"/>
      <c r="Z75" s="366"/>
      <c r="AA75" s="366"/>
      <c r="AB75" s="366"/>
      <c r="AC75" s="366"/>
      <c r="AD75" s="366"/>
      <c r="AE75" s="367"/>
    </row>
    <row r="76" spans="1:31" ht="15" customHeight="1" thickBot="1">
      <c r="B76" s="327"/>
      <c r="C76" s="328"/>
      <c r="D76" s="328"/>
      <c r="E76" s="328"/>
      <c r="F76" s="71"/>
      <c r="G76" s="319" t="s">
        <v>135</v>
      </c>
      <c r="H76" s="320"/>
      <c r="I76" s="368" t="s">
        <v>107</v>
      </c>
      <c r="J76" s="368"/>
      <c r="K76" s="368"/>
      <c r="L76" s="368"/>
      <c r="M76" s="368"/>
      <c r="N76" s="368"/>
      <c r="O76" s="368"/>
      <c r="P76" s="368"/>
      <c r="Q76" s="368"/>
      <c r="R76" s="368"/>
      <c r="S76" s="368"/>
      <c r="T76" s="368"/>
      <c r="U76" s="368"/>
      <c r="V76" s="368"/>
      <c r="W76" s="368"/>
      <c r="X76" s="368"/>
      <c r="Y76" s="368"/>
      <c r="Z76" s="368"/>
      <c r="AA76" s="368"/>
      <c r="AB76" s="368"/>
      <c r="AC76" s="368"/>
      <c r="AD76" s="368"/>
      <c r="AE76" s="369"/>
    </row>
    <row r="77" spans="1:31" ht="15" customHeight="1" thickBot="1">
      <c r="A77" s="24"/>
      <c r="B77" s="265" t="s">
        <v>112</v>
      </c>
      <c r="C77" s="266"/>
      <c r="D77" s="266"/>
      <c r="E77" s="266"/>
      <c r="F77" s="266"/>
      <c r="G77" s="319" t="s">
        <v>135</v>
      </c>
      <c r="H77" s="320"/>
      <c r="I77" s="350" t="s">
        <v>199</v>
      </c>
      <c r="J77" s="350"/>
      <c r="K77" s="350"/>
      <c r="L77" s="350"/>
      <c r="M77" s="350"/>
      <c r="N77" s="350"/>
      <c r="O77" s="350"/>
      <c r="P77" s="350"/>
      <c r="Q77" s="350"/>
      <c r="R77" s="350"/>
      <c r="S77" s="350"/>
      <c r="T77" s="350"/>
      <c r="U77" s="350"/>
      <c r="V77" s="350"/>
      <c r="W77" s="350"/>
      <c r="X77" s="350"/>
      <c r="Y77" s="350"/>
      <c r="Z77" s="350"/>
      <c r="AA77" s="350"/>
      <c r="AB77" s="350"/>
      <c r="AC77" s="350"/>
      <c r="AD77" s="350"/>
      <c r="AE77" s="351"/>
    </row>
    <row r="78" spans="1:31" ht="16.5" thickBot="1">
      <c r="B78" s="342" t="s">
        <v>108</v>
      </c>
      <c r="C78" s="343"/>
      <c r="D78" s="343"/>
      <c r="E78" s="343"/>
      <c r="F78" s="343"/>
      <c r="G78" s="323" t="s">
        <v>135</v>
      </c>
      <c r="H78" s="324"/>
      <c r="I78" s="344" t="s">
        <v>102</v>
      </c>
      <c r="J78" s="344"/>
      <c r="K78" s="344"/>
      <c r="L78" s="344"/>
      <c r="M78" s="344"/>
      <c r="N78" s="344"/>
      <c r="O78" s="344"/>
      <c r="P78" s="344"/>
      <c r="Q78" s="344"/>
      <c r="R78" s="344"/>
      <c r="S78" s="344"/>
      <c r="T78" s="344"/>
      <c r="U78" s="344"/>
      <c r="V78" s="344"/>
      <c r="W78" s="344"/>
      <c r="X78" s="344"/>
      <c r="Y78" s="344"/>
      <c r="Z78" s="344"/>
      <c r="AA78" s="344"/>
      <c r="AB78" s="344"/>
      <c r="AC78" s="344"/>
      <c r="AD78" s="344"/>
      <c r="AE78" s="345"/>
    </row>
    <row r="79" spans="1:31" ht="15" customHeight="1">
      <c r="B79" s="308" t="s">
        <v>80</v>
      </c>
      <c r="C79" s="309"/>
      <c r="D79" s="309"/>
      <c r="E79" s="309"/>
      <c r="F79" s="309"/>
      <c r="G79" s="72"/>
      <c r="H79" s="73"/>
      <c r="I79" s="376" t="s">
        <v>251</v>
      </c>
      <c r="J79" s="377"/>
      <c r="K79" s="377"/>
      <c r="L79" s="377"/>
      <c r="M79" s="377"/>
      <c r="N79" s="377"/>
      <c r="O79" s="377"/>
      <c r="P79" s="377"/>
      <c r="Q79" s="377"/>
      <c r="R79" s="377"/>
      <c r="S79" s="377"/>
      <c r="T79" s="377"/>
      <c r="U79" s="377"/>
      <c r="V79" s="377"/>
      <c r="W79" s="377"/>
      <c r="X79" s="377"/>
      <c r="Y79" s="377"/>
      <c r="Z79" s="377"/>
      <c r="AA79" s="377"/>
      <c r="AB79" s="377"/>
      <c r="AC79" s="377"/>
      <c r="AD79" s="377"/>
      <c r="AE79" s="378"/>
    </row>
    <row r="80" spans="1:31" ht="15" customHeight="1">
      <c r="B80" s="262"/>
      <c r="C80" s="263"/>
      <c r="D80" s="263"/>
      <c r="E80" s="263"/>
      <c r="F80" s="263"/>
      <c r="G80" s="317" t="s">
        <v>135</v>
      </c>
      <c r="H80" s="318"/>
      <c r="I80" s="379" t="s">
        <v>136</v>
      </c>
      <c r="J80" s="379"/>
      <c r="K80" s="379"/>
      <c r="L80" s="379"/>
      <c r="M80" s="379"/>
      <c r="N80" s="379"/>
      <c r="O80" s="379"/>
      <c r="P80" s="379"/>
      <c r="Q80" s="379"/>
      <c r="R80" s="379"/>
      <c r="S80" s="379"/>
      <c r="T80" s="379"/>
      <c r="U80" s="379"/>
      <c r="V80" s="379"/>
      <c r="W80" s="379"/>
      <c r="X80" s="379"/>
      <c r="Y80" s="379"/>
      <c r="Z80" s="379"/>
      <c r="AA80" s="379"/>
      <c r="AB80" s="379"/>
      <c r="AC80" s="379"/>
      <c r="AD80" s="379"/>
      <c r="AE80" s="380"/>
    </row>
    <row r="81" spans="1:31" ht="15" customHeight="1">
      <c r="A81" s="24"/>
      <c r="B81" s="262"/>
      <c r="C81" s="263"/>
      <c r="D81" s="263"/>
      <c r="E81" s="263"/>
      <c r="F81" s="263"/>
      <c r="G81" s="317" t="s">
        <v>135</v>
      </c>
      <c r="H81" s="318"/>
      <c r="I81" s="379" t="s">
        <v>137</v>
      </c>
      <c r="J81" s="379"/>
      <c r="K81" s="379"/>
      <c r="L81" s="379"/>
      <c r="M81" s="379"/>
      <c r="N81" s="379"/>
      <c r="O81" s="379"/>
      <c r="P81" s="379"/>
      <c r="Q81" s="379"/>
      <c r="R81" s="379"/>
      <c r="S81" s="379"/>
      <c r="T81" s="379"/>
      <c r="U81" s="379"/>
      <c r="V81" s="379"/>
      <c r="W81" s="379"/>
      <c r="X81" s="379"/>
      <c r="Y81" s="379"/>
      <c r="Z81" s="379"/>
      <c r="AA81" s="379"/>
      <c r="AB81" s="379"/>
      <c r="AC81" s="379"/>
      <c r="AD81" s="379"/>
      <c r="AE81" s="380"/>
    </row>
    <row r="82" spans="1:31" ht="15" customHeight="1">
      <c r="B82" s="262"/>
      <c r="C82" s="263"/>
      <c r="D82" s="263"/>
      <c r="E82" s="263"/>
      <c r="F82" s="263"/>
      <c r="G82" s="317" t="s">
        <v>135</v>
      </c>
      <c r="H82" s="318"/>
      <c r="I82" s="379" t="s">
        <v>138</v>
      </c>
      <c r="J82" s="379"/>
      <c r="K82" s="379"/>
      <c r="L82" s="379"/>
      <c r="M82" s="379"/>
      <c r="N82" s="379"/>
      <c r="O82" s="379"/>
      <c r="P82" s="379"/>
      <c r="Q82" s="379"/>
      <c r="R82" s="379"/>
      <c r="S82" s="379"/>
      <c r="T82" s="379"/>
      <c r="U82" s="379"/>
      <c r="V82" s="379"/>
      <c r="W82" s="379"/>
      <c r="X82" s="379"/>
      <c r="Y82" s="379"/>
      <c r="Z82" s="379"/>
      <c r="AA82" s="379"/>
      <c r="AB82" s="379"/>
      <c r="AC82" s="379"/>
      <c r="AD82" s="379"/>
      <c r="AE82" s="380"/>
    </row>
    <row r="83" spans="1:31" ht="15" customHeight="1">
      <c r="B83" s="262"/>
      <c r="C83" s="263"/>
      <c r="D83" s="263"/>
      <c r="E83" s="263"/>
      <c r="F83" s="263"/>
      <c r="G83" s="317" t="s">
        <v>135</v>
      </c>
      <c r="H83" s="318"/>
      <c r="I83" s="379" t="s">
        <v>139</v>
      </c>
      <c r="J83" s="379"/>
      <c r="K83" s="379"/>
      <c r="L83" s="379"/>
      <c r="M83" s="379"/>
      <c r="N83" s="379"/>
      <c r="O83" s="379"/>
      <c r="P83" s="379"/>
      <c r="Q83" s="379"/>
      <c r="R83" s="379"/>
      <c r="S83" s="379"/>
      <c r="T83" s="379"/>
      <c r="U83" s="379"/>
      <c r="V83" s="379"/>
      <c r="W83" s="379"/>
      <c r="X83" s="379"/>
      <c r="Y83" s="379"/>
      <c r="Z83" s="379"/>
      <c r="AA83" s="379"/>
      <c r="AB83" s="379"/>
      <c r="AC83" s="379"/>
      <c r="AD83" s="379"/>
      <c r="AE83" s="380"/>
    </row>
    <row r="84" spans="1:31" ht="15" customHeight="1">
      <c r="B84" s="262"/>
      <c r="C84" s="263"/>
      <c r="D84" s="263"/>
      <c r="E84" s="263"/>
      <c r="F84" s="263"/>
      <c r="G84" s="317" t="s">
        <v>135</v>
      </c>
      <c r="H84" s="318"/>
      <c r="I84" s="379" t="s">
        <v>140</v>
      </c>
      <c r="J84" s="379"/>
      <c r="K84" s="379"/>
      <c r="L84" s="379"/>
      <c r="M84" s="379"/>
      <c r="N84" s="379"/>
      <c r="O84" s="379"/>
      <c r="P84" s="379"/>
      <c r="Q84" s="379"/>
      <c r="R84" s="379"/>
      <c r="S84" s="379"/>
      <c r="T84" s="379"/>
      <c r="U84" s="379"/>
      <c r="V84" s="379"/>
      <c r="W84" s="379"/>
      <c r="X84" s="379"/>
      <c r="Y84" s="379"/>
      <c r="Z84" s="379"/>
      <c r="AA84" s="379"/>
      <c r="AB84" s="379"/>
      <c r="AC84" s="379"/>
      <c r="AD84" s="379"/>
      <c r="AE84" s="380"/>
    </row>
    <row r="85" spans="1:31" ht="15" customHeight="1">
      <c r="B85" s="262"/>
      <c r="C85" s="263"/>
      <c r="D85" s="263"/>
      <c r="E85" s="263"/>
      <c r="F85" s="263"/>
      <c r="G85" s="74"/>
      <c r="H85" s="75"/>
      <c r="I85" s="381" t="s">
        <v>252</v>
      </c>
      <c r="J85" s="382"/>
      <c r="K85" s="382"/>
      <c r="L85" s="382"/>
      <c r="M85" s="382"/>
      <c r="N85" s="382"/>
      <c r="O85" s="382"/>
      <c r="P85" s="382"/>
      <c r="Q85" s="382"/>
      <c r="R85" s="382"/>
      <c r="S85" s="382"/>
      <c r="T85" s="382"/>
      <c r="U85" s="382"/>
      <c r="V85" s="382"/>
      <c r="W85" s="382"/>
      <c r="X85" s="382"/>
      <c r="Y85" s="382"/>
      <c r="Z85" s="382"/>
      <c r="AA85" s="382"/>
      <c r="AB85" s="382"/>
      <c r="AC85" s="382"/>
      <c r="AD85" s="382"/>
      <c r="AE85" s="383"/>
    </row>
    <row r="86" spans="1:31" ht="15" customHeight="1">
      <c r="B86" s="262"/>
      <c r="C86" s="263"/>
      <c r="D86" s="263"/>
      <c r="E86" s="263"/>
      <c r="F86" s="263"/>
      <c r="G86" s="317" t="s">
        <v>135</v>
      </c>
      <c r="H86" s="318"/>
      <c r="I86" s="379" t="s">
        <v>138</v>
      </c>
      <c r="J86" s="379"/>
      <c r="K86" s="379"/>
      <c r="L86" s="379"/>
      <c r="M86" s="379"/>
      <c r="N86" s="379"/>
      <c r="O86" s="379"/>
      <c r="P86" s="379"/>
      <c r="Q86" s="379"/>
      <c r="R86" s="379"/>
      <c r="S86" s="379"/>
      <c r="T86" s="379"/>
      <c r="U86" s="379"/>
      <c r="V86" s="379"/>
      <c r="W86" s="379"/>
      <c r="X86" s="379"/>
      <c r="Y86" s="379"/>
      <c r="Z86" s="379"/>
      <c r="AA86" s="379"/>
      <c r="AB86" s="379"/>
      <c r="AC86" s="379"/>
      <c r="AD86" s="379"/>
      <c r="AE86" s="380"/>
    </row>
    <row r="87" spans="1:31" ht="15" customHeight="1">
      <c r="B87" s="262"/>
      <c r="C87" s="263"/>
      <c r="D87" s="263"/>
      <c r="E87" s="263"/>
      <c r="F87" s="263"/>
      <c r="G87" s="317" t="s">
        <v>135</v>
      </c>
      <c r="H87" s="318"/>
      <c r="I87" s="379" t="s">
        <v>141</v>
      </c>
      <c r="J87" s="379"/>
      <c r="K87" s="379"/>
      <c r="L87" s="379"/>
      <c r="M87" s="379"/>
      <c r="N87" s="379"/>
      <c r="O87" s="379"/>
      <c r="P87" s="379"/>
      <c r="Q87" s="379"/>
      <c r="R87" s="379"/>
      <c r="S87" s="379"/>
      <c r="T87" s="379"/>
      <c r="U87" s="379"/>
      <c r="V87" s="379"/>
      <c r="W87" s="379"/>
      <c r="X87" s="379"/>
      <c r="Y87" s="379"/>
      <c r="Z87" s="379"/>
      <c r="AA87" s="379"/>
      <c r="AB87" s="379"/>
      <c r="AC87" s="379"/>
      <c r="AD87" s="379"/>
      <c r="AE87" s="380"/>
    </row>
    <row r="88" spans="1:31" ht="15" customHeight="1">
      <c r="B88" s="262"/>
      <c r="C88" s="263"/>
      <c r="D88" s="263"/>
      <c r="E88" s="263"/>
      <c r="F88" s="263"/>
      <c r="G88" s="74"/>
      <c r="H88" s="75"/>
      <c r="I88" s="381" t="s">
        <v>253</v>
      </c>
      <c r="J88" s="382"/>
      <c r="K88" s="382"/>
      <c r="L88" s="382"/>
      <c r="M88" s="382"/>
      <c r="N88" s="382"/>
      <c r="O88" s="382"/>
      <c r="P88" s="382"/>
      <c r="Q88" s="382"/>
      <c r="R88" s="382"/>
      <c r="S88" s="382"/>
      <c r="T88" s="382"/>
      <c r="U88" s="382"/>
      <c r="V88" s="382"/>
      <c r="W88" s="382"/>
      <c r="X88" s="382"/>
      <c r="Y88" s="382"/>
      <c r="Z88" s="382"/>
      <c r="AA88" s="382"/>
      <c r="AB88" s="382"/>
      <c r="AC88" s="382"/>
      <c r="AD88" s="382"/>
      <c r="AE88" s="383"/>
    </row>
    <row r="89" spans="1:31" ht="15" customHeight="1">
      <c r="B89" s="262"/>
      <c r="C89" s="263"/>
      <c r="D89" s="263"/>
      <c r="E89" s="263"/>
      <c r="F89" s="263"/>
      <c r="G89" s="317" t="s">
        <v>135</v>
      </c>
      <c r="H89" s="318"/>
      <c r="I89" s="379" t="s">
        <v>136</v>
      </c>
      <c r="J89" s="379"/>
      <c r="K89" s="379"/>
      <c r="L89" s="379"/>
      <c r="M89" s="379"/>
      <c r="N89" s="379"/>
      <c r="O89" s="379"/>
      <c r="P89" s="379"/>
      <c r="Q89" s="379"/>
      <c r="R89" s="379"/>
      <c r="S89" s="379"/>
      <c r="T89" s="379"/>
      <c r="U89" s="379"/>
      <c r="V89" s="379"/>
      <c r="W89" s="379"/>
      <c r="X89" s="379"/>
      <c r="Y89" s="379"/>
      <c r="Z89" s="379"/>
      <c r="AA89" s="379"/>
      <c r="AB89" s="379"/>
      <c r="AC89" s="379"/>
      <c r="AD89" s="379"/>
      <c r="AE89" s="380"/>
    </row>
    <row r="90" spans="1:31" ht="15" customHeight="1">
      <c r="B90" s="262"/>
      <c r="C90" s="263"/>
      <c r="D90" s="263"/>
      <c r="E90" s="263"/>
      <c r="F90" s="263"/>
      <c r="G90" s="317" t="s">
        <v>135</v>
      </c>
      <c r="H90" s="318"/>
      <c r="I90" s="379" t="s">
        <v>142</v>
      </c>
      <c r="J90" s="379"/>
      <c r="K90" s="379"/>
      <c r="L90" s="379"/>
      <c r="M90" s="379"/>
      <c r="N90" s="379"/>
      <c r="O90" s="379"/>
      <c r="P90" s="379"/>
      <c r="Q90" s="379"/>
      <c r="R90" s="379"/>
      <c r="S90" s="379"/>
      <c r="T90" s="379"/>
      <c r="U90" s="379"/>
      <c r="V90" s="379"/>
      <c r="W90" s="379"/>
      <c r="X90" s="379"/>
      <c r="Y90" s="379"/>
      <c r="Z90" s="379"/>
      <c r="AA90" s="379"/>
      <c r="AB90" s="379"/>
      <c r="AC90" s="379"/>
      <c r="AD90" s="379"/>
      <c r="AE90" s="380"/>
    </row>
    <row r="91" spans="1:31" ht="15" customHeight="1" thickBot="1">
      <c r="B91" s="265"/>
      <c r="C91" s="266"/>
      <c r="D91" s="266"/>
      <c r="E91" s="266"/>
      <c r="F91" s="266"/>
      <c r="G91" s="319" t="s">
        <v>135</v>
      </c>
      <c r="H91" s="320"/>
      <c r="I91" s="384" t="s">
        <v>200</v>
      </c>
      <c r="J91" s="384"/>
      <c r="K91" s="384"/>
      <c r="L91" s="384"/>
      <c r="M91" s="384"/>
      <c r="N91" s="384"/>
      <c r="O91" s="384"/>
      <c r="P91" s="384"/>
      <c r="Q91" s="384"/>
      <c r="R91" s="384"/>
      <c r="S91" s="384"/>
      <c r="T91" s="384"/>
      <c r="U91" s="384"/>
      <c r="V91" s="384"/>
      <c r="W91" s="384"/>
      <c r="X91" s="384"/>
      <c r="Y91" s="384"/>
      <c r="Z91" s="384"/>
      <c r="AA91" s="384"/>
      <c r="AB91" s="384"/>
      <c r="AC91" s="384"/>
      <c r="AD91" s="384"/>
      <c r="AE91" s="385"/>
    </row>
    <row r="92" spans="1:31" ht="15.75" customHeight="1">
      <c r="B92" s="341" t="s">
        <v>81</v>
      </c>
      <c r="C92" s="263"/>
      <c r="D92" s="263"/>
      <c r="E92" s="263"/>
      <c r="F92" s="263"/>
      <c r="G92" s="317" t="s">
        <v>135</v>
      </c>
      <c r="H92" s="318"/>
      <c r="I92" s="348" t="s">
        <v>94</v>
      </c>
      <c r="J92" s="348"/>
      <c r="K92" s="348"/>
      <c r="L92" s="348"/>
      <c r="M92" s="348"/>
      <c r="N92" s="348"/>
      <c r="O92" s="348"/>
      <c r="P92" s="348"/>
      <c r="Q92" s="348"/>
      <c r="R92" s="348"/>
      <c r="S92" s="348"/>
      <c r="T92" s="348"/>
      <c r="U92" s="348"/>
      <c r="V92" s="348"/>
      <c r="W92" s="348"/>
      <c r="X92" s="348"/>
      <c r="Y92" s="348"/>
      <c r="Z92" s="348"/>
      <c r="AA92" s="348"/>
      <c r="AB92" s="348"/>
      <c r="AC92" s="348"/>
      <c r="AD92" s="348"/>
      <c r="AE92" s="349"/>
    </row>
    <row r="93" spans="1:31" ht="15.75" customHeight="1">
      <c r="B93" s="341"/>
      <c r="C93" s="263"/>
      <c r="D93" s="263"/>
      <c r="E93" s="263"/>
      <c r="F93" s="263"/>
      <c r="G93" s="317" t="s">
        <v>135</v>
      </c>
      <c r="H93" s="318"/>
      <c r="I93" s="348" t="s">
        <v>95</v>
      </c>
      <c r="J93" s="348"/>
      <c r="K93" s="348"/>
      <c r="L93" s="348"/>
      <c r="M93" s="348"/>
      <c r="N93" s="348"/>
      <c r="O93" s="348"/>
      <c r="P93" s="348"/>
      <c r="Q93" s="348"/>
      <c r="R93" s="348"/>
      <c r="S93" s="348"/>
      <c r="T93" s="348"/>
      <c r="U93" s="348"/>
      <c r="V93" s="348"/>
      <c r="W93" s="348"/>
      <c r="X93" s="348"/>
      <c r="Y93" s="348"/>
      <c r="Z93" s="348"/>
      <c r="AA93" s="348"/>
      <c r="AB93" s="348"/>
      <c r="AC93" s="348"/>
      <c r="AD93" s="348"/>
      <c r="AE93" s="349"/>
    </row>
    <row r="94" spans="1:31" ht="15.75" customHeight="1">
      <c r="B94" s="341"/>
      <c r="C94" s="263"/>
      <c r="D94" s="263"/>
      <c r="E94" s="263"/>
      <c r="F94" s="263"/>
      <c r="G94" s="317" t="s">
        <v>135</v>
      </c>
      <c r="H94" s="318"/>
      <c r="I94" s="348" t="s">
        <v>96</v>
      </c>
      <c r="J94" s="348"/>
      <c r="K94" s="348"/>
      <c r="L94" s="348"/>
      <c r="M94" s="348"/>
      <c r="N94" s="348"/>
      <c r="O94" s="348"/>
      <c r="P94" s="348"/>
      <c r="Q94" s="348"/>
      <c r="R94" s="348"/>
      <c r="S94" s="348"/>
      <c r="T94" s="348"/>
      <c r="U94" s="348"/>
      <c r="V94" s="348"/>
      <c r="W94" s="348"/>
      <c r="X94" s="348"/>
      <c r="Y94" s="348"/>
      <c r="Z94" s="348"/>
      <c r="AA94" s="348"/>
      <c r="AB94" s="348"/>
      <c r="AC94" s="348"/>
      <c r="AD94" s="348"/>
      <c r="AE94" s="349"/>
    </row>
    <row r="95" spans="1:31" ht="16.5" customHeight="1" thickBot="1">
      <c r="B95" s="339"/>
      <c r="C95" s="340"/>
      <c r="D95" s="340"/>
      <c r="E95" s="340"/>
      <c r="F95" s="340"/>
      <c r="G95" s="319" t="s">
        <v>135</v>
      </c>
      <c r="H95" s="320"/>
      <c r="I95" s="350" t="s">
        <v>93</v>
      </c>
      <c r="J95" s="350"/>
      <c r="K95" s="350"/>
      <c r="L95" s="350"/>
      <c r="M95" s="350"/>
      <c r="N95" s="350"/>
      <c r="O95" s="350"/>
      <c r="P95" s="350"/>
      <c r="Q95" s="350"/>
      <c r="R95" s="350"/>
      <c r="S95" s="350"/>
      <c r="T95" s="350"/>
      <c r="U95" s="350"/>
      <c r="V95" s="350"/>
      <c r="W95" s="350"/>
      <c r="X95" s="350"/>
      <c r="Y95" s="350"/>
      <c r="Z95" s="350"/>
      <c r="AA95" s="350"/>
      <c r="AB95" s="350"/>
      <c r="AC95" s="350"/>
      <c r="AD95" s="350"/>
      <c r="AE95" s="351"/>
    </row>
    <row r="96" spans="1:31" ht="16.5" customHeight="1" thickBot="1">
      <c r="B96" s="310" t="s">
        <v>82</v>
      </c>
      <c r="C96" s="311"/>
      <c r="D96" s="311"/>
      <c r="E96" s="311"/>
      <c r="F96" s="311"/>
      <c r="G96" s="321" t="s">
        <v>135</v>
      </c>
      <c r="H96" s="322"/>
      <c r="I96" s="352" t="s">
        <v>97</v>
      </c>
      <c r="J96" s="352"/>
      <c r="K96" s="352"/>
      <c r="L96" s="352"/>
      <c r="M96" s="352"/>
      <c r="N96" s="352"/>
      <c r="O96" s="352"/>
      <c r="P96" s="352"/>
      <c r="Q96" s="352"/>
      <c r="R96" s="352"/>
      <c r="S96" s="352"/>
      <c r="T96" s="352"/>
      <c r="U96" s="352"/>
      <c r="V96" s="352"/>
      <c r="W96" s="352"/>
      <c r="X96" s="352"/>
      <c r="Y96" s="352"/>
      <c r="Z96" s="352"/>
      <c r="AA96" s="352"/>
      <c r="AB96" s="352"/>
      <c r="AC96" s="352"/>
      <c r="AD96" s="352"/>
      <c r="AE96" s="353"/>
    </row>
    <row r="97" spans="2:31" ht="15" customHeight="1" thickBot="1">
      <c r="B97" s="310" t="s">
        <v>98</v>
      </c>
      <c r="C97" s="311"/>
      <c r="D97" s="311"/>
      <c r="E97" s="311"/>
      <c r="F97" s="311"/>
      <c r="G97" s="321" t="s">
        <v>135</v>
      </c>
      <c r="H97" s="322"/>
      <c r="I97" s="354" t="s">
        <v>111</v>
      </c>
      <c r="J97" s="354"/>
      <c r="K97" s="354"/>
      <c r="L97" s="354"/>
      <c r="M97" s="354"/>
      <c r="N97" s="354"/>
      <c r="O97" s="354"/>
      <c r="P97" s="354"/>
      <c r="Q97" s="354"/>
      <c r="R97" s="354"/>
      <c r="S97" s="354"/>
      <c r="T97" s="354"/>
      <c r="U97" s="354"/>
      <c r="V97" s="354"/>
      <c r="W97" s="354"/>
      <c r="X97" s="354"/>
      <c r="Y97" s="354"/>
      <c r="Z97" s="354"/>
      <c r="AA97" s="354"/>
      <c r="AB97" s="354"/>
      <c r="AC97" s="354"/>
      <c r="AD97" s="354"/>
      <c r="AE97" s="355"/>
    </row>
    <row r="98" spans="2:31" ht="15.75" customHeight="1">
      <c r="B98" s="337" t="s">
        <v>83</v>
      </c>
      <c r="C98" s="338"/>
      <c r="D98" s="338"/>
      <c r="E98" s="338"/>
      <c r="F98" s="338"/>
      <c r="G98" s="317" t="s">
        <v>135</v>
      </c>
      <c r="H98" s="318"/>
      <c r="I98" s="344" t="s">
        <v>99</v>
      </c>
      <c r="J98" s="344"/>
      <c r="K98" s="344"/>
      <c r="L98" s="344"/>
      <c r="M98" s="344"/>
      <c r="N98" s="344"/>
      <c r="O98" s="344"/>
      <c r="P98" s="344"/>
      <c r="Q98" s="344"/>
      <c r="R98" s="344"/>
      <c r="S98" s="344"/>
      <c r="T98" s="344"/>
      <c r="U98" s="344"/>
      <c r="V98" s="344"/>
      <c r="W98" s="344"/>
      <c r="X98" s="344"/>
      <c r="Y98" s="344"/>
      <c r="Z98" s="344"/>
      <c r="AA98" s="344"/>
      <c r="AB98" s="344"/>
      <c r="AC98" s="344"/>
      <c r="AD98" s="344"/>
      <c r="AE98" s="345"/>
    </row>
    <row r="99" spans="2:31" ht="15" customHeight="1" thickBot="1">
      <c r="B99" s="339"/>
      <c r="C99" s="340"/>
      <c r="D99" s="340"/>
      <c r="E99" s="340"/>
      <c r="F99" s="340"/>
      <c r="G99" s="319" t="s">
        <v>135</v>
      </c>
      <c r="H99" s="320"/>
      <c r="I99" s="350" t="s">
        <v>100</v>
      </c>
      <c r="J99" s="350"/>
      <c r="K99" s="350"/>
      <c r="L99" s="350"/>
      <c r="M99" s="350"/>
      <c r="N99" s="350"/>
      <c r="O99" s="350"/>
      <c r="P99" s="350"/>
      <c r="Q99" s="350"/>
      <c r="R99" s="350"/>
      <c r="S99" s="350"/>
      <c r="T99" s="350"/>
      <c r="U99" s="350"/>
      <c r="V99" s="350"/>
      <c r="W99" s="350"/>
      <c r="X99" s="350"/>
      <c r="Y99" s="350"/>
      <c r="Z99" s="350"/>
      <c r="AA99" s="350"/>
      <c r="AB99" s="350"/>
      <c r="AC99" s="350"/>
      <c r="AD99" s="350"/>
      <c r="AE99" s="351"/>
    </row>
    <row r="100" spans="2:31" ht="15.75" customHeight="1">
      <c r="B100" s="337" t="s">
        <v>84</v>
      </c>
      <c r="C100" s="338"/>
      <c r="D100" s="338"/>
      <c r="E100" s="338"/>
      <c r="F100" s="338"/>
      <c r="G100" s="317" t="s">
        <v>135</v>
      </c>
      <c r="H100" s="318"/>
      <c r="I100" s="344" t="s">
        <v>201</v>
      </c>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5"/>
    </row>
    <row r="101" spans="2:31" ht="16.5" customHeight="1" thickBot="1">
      <c r="B101" s="339"/>
      <c r="C101" s="340"/>
      <c r="D101" s="340"/>
      <c r="E101" s="340"/>
      <c r="F101" s="340"/>
      <c r="G101" s="319" t="s">
        <v>135</v>
      </c>
      <c r="H101" s="320"/>
      <c r="I101" s="350" t="s">
        <v>101</v>
      </c>
      <c r="J101" s="350"/>
      <c r="K101" s="350"/>
      <c r="L101" s="350"/>
      <c r="M101" s="350"/>
      <c r="N101" s="350"/>
      <c r="O101" s="350"/>
      <c r="P101" s="350"/>
      <c r="Q101" s="350"/>
      <c r="R101" s="350"/>
      <c r="S101" s="350"/>
      <c r="T101" s="350"/>
      <c r="U101" s="350"/>
      <c r="V101" s="350"/>
      <c r="W101" s="350"/>
      <c r="X101" s="350"/>
      <c r="Y101" s="350"/>
      <c r="Z101" s="350"/>
      <c r="AA101" s="350"/>
      <c r="AB101" s="350"/>
      <c r="AC101" s="350"/>
      <c r="AD101" s="350"/>
      <c r="AE101" s="351"/>
    </row>
    <row r="102" spans="2:31" ht="16.5" customHeight="1" thickBot="1">
      <c r="B102" s="335" t="s">
        <v>85</v>
      </c>
      <c r="C102" s="336"/>
      <c r="D102" s="336"/>
      <c r="E102" s="336"/>
      <c r="F102" s="336"/>
      <c r="G102" s="321" t="s">
        <v>135</v>
      </c>
      <c r="H102" s="322"/>
      <c r="I102" s="354" t="s">
        <v>202</v>
      </c>
      <c r="J102" s="354"/>
      <c r="K102" s="354"/>
      <c r="L102" s="354"/>
      <c r="M102" s="354"/>
      <c r="N102" s="354"/>
      <c r="O102" s="354"/>
      <c r="P102" s="354"/>
      <c r="Q102" s="354"/>
      <c r="R102" s="354"/>
      <c r="S102" s="354"/>
      <c r="T102" s="354"/>
      <c r="U102" s="354"/>
      <c r="V102" s="354"/>
      <c r="W102" s="354"/>
      <c r="X102" s="354"/>
      <c r="Y102" s="354"/>
      <c r="Z102" s="354"/>
      <c r="AA102" s="354"/>
      <c r="AB102" s="354"/>
      <c r="AC102" s="354"/>
      <c r="AD102" s="354"/>
      <c r="AE102" s="355"/>
    </row>
    <row r="103" spans="2:31" ht="16.5" customHeight="1" thickBot="1">
      <c r="B103" s="310" t="s">
        <v>42</v>
      </c>
      <c r="C103" s="311"/>
      <c r="D103" s="311"/>
      <c r="E103" s="311"/>
      <c r="F103" s="59"/>
      <c r="G103" s="321" t="s">
        <v>135</v>
      </c>
      <c r="H103" s="322"/>
      <c r="I103" s="354" t="s">
        <v>103</v>
      </c>
      <c r="J103" s="354"/>
      <c r="K103" s="354"/>
      <c r="L103" s="354"/>
      <c r="M103" s="354"/>
      <c r="N103" s="354"/>
      <c r="O103" s="354"/>
      <c r="P103" s="354"/>
      <c r="Q103" s="354"/>
      <c r="R103" s="354"/>
      <c r="S103" s="354"/>
      <c r="T103" s="354"/>
      <c r="U103" s="354"/>
      <c r="V103" s="354"/>
      <c r="W103" s="354"/>
      <c r="X103" s="354"/>
      <c r="Y103" s="354"/>
      <c r="Z103" s="354"/>
      <c r="AA103" s="354"/>
      <c r="AB103" s="354"/>
      <c r="AC103" s="354"/>
      <c r="AD103" s="354"/>
      <c r="AE103" s="355"/>
    </row>
    <row r="104" spans="2:31" ht="16.5" thickBot="1">
      <c r="B104" s="310" t="s">
        <v>133</v>
      </c>
      <c r="C104" s="311"/>
      <c r="D104" s="311"/>
      <c r="E104" s="311"/>
      <c r="F104" s="59"/>
      <c r="G104" s="321" t="s">
        <v>135</v>
      </c>
      <c r="H104" s="322"/>
      <c r="I104" s="354" t="s">
        <v>203</v>
      </c>
      <c r="J104" s="354"/>
      <c r="K104" s="354"/>
      <c r="L104" s="354"/>
      <c r="M104" s="354"/>
      <c r="N104" s="354"/>
      <c r="O104" s="354"/>
      <c r="P104" s="354"/>
      <c r="Q104" s="354"/>
      <c r="R104" s="354"/>
      <c r="S104" s="354"/>
      <c r="T104" s="354"/>
      <c r="U104" s="354"/>
      <c r="V104" s="354"/>
      <c r="W104" s="354"/>
      <c r="X104" s="354"/>
      <c r="Y104" s="354"/>
      <c r="Z104" s="354"/>
      <c r="AA104" s="354"/>
      <c r="AB104" s="354"/>
      <c r="AC104" s="354"/>
      <c r="AD104" s="354"/>
      <c r="AE104" s="355"/>
    </row>
    <row r="105" spans="2:31" ht="16.5" customHeight="1" thickBot="1">
      <c r="B105" s="310" t="s">
        <v>86</v>
      </c>
      <c r="C105" s="311"/>
      <c r="D105" s="311"/>
      <c r="E105" s="311"/>
      <c r="F105" s="59"/>
      <c r="G105" s="321" t="s">
        <v>135</v>
      </c>
      <c r="H105" s="322"/>
      <c r="I105" s="354" t="s">
        <v>104</v>
      </c>
      <c r="J105" s="354"/>
      <c r="K105" s="354"/>
      <c r="L105" s="354"/>
      <c r="M105" s="354"/>
      <c r="N105" s="354"/>
      <c r="O105" s="354"/>
      <c r="P105" s="354"/>
      <c r="Q105" s="354"/>
      <c r="R105" s="354"/>
      <c r="S105" s="354"/>
      <c r="T105" s="354"/>
      <c r="U105" s="354"/>
      <c r="V105" s="354"/>
      <c r="W105" s="354"/>
      <c r="X105" s="354"/>
      <c r="Y105" s="354"/>
      <c r="Z105" s="354"/>
      <c r="AA105" s="354"/>
      <c r="AB105" s="354"/>
      <c r="AC105" s="354"/>
      <c r="AD105" s="354"/>
      <c r="AE105" s="355"/>
    </row>
    <row r="106" spans="2:31" ht="16.5" thickBot="1">
      <c r="B106" s="310" t="s">
        <v>134</v>
      </c>
      <c r="C106" s="311"/>
      <c r="D106" s="311"/>
      <c r="E106" s="311"/>
      <c r="F106" s="59"/>
      <c r="G106" s="321" t="s">
        <v>135</v>
      </c>
      <c r="H106" s="322"/>
      <c r="I106" s="354" t="s">
        <v>104</v>
      </c>
      <c r="J106" s="354"/>
      <c r="K106" s="354"/>
      <c r="L106" s="354"/>
      <c r="M106" s="354"/>
      <c r="N106" s="354"/>
      <c r="O106" s="354"/>
      <c r="P106" s="354"/>
      <c r="Q106" s="354"/>
      <c r="R106" s="354"/>
      <c r="S106" s="354"/>
      <c r="T106" s="354"/>
      <c r="U106" s="354"/>
      <c r="V106" s="354"/>
      <c r="W106" s="354"/>
      <c r="X106" s="354"/>
      <c r="Y106" s="354"/>
      <c r="Z106" s="354"/>
      <c r="AA106" s="354"/>
      <c r="AB106" s="354"/>
      <c r="AC106" s="354"/>
      <c r="AD106" s="354"/>
      <c r="AE106" s="355"/>
    </row>
    <row r="107" spans="2:31" ht="16.5" customHeight="1" thickBot="1">
      <c r="B107" s="310" t="s">
        <v>87</v>
      </c>
      <c r="C107" s="311"/>
      <c r="D107" s="311"/>
      <c r="E107" s="311"/>
      <c r="F107" s="59"/>
      <c r="G107" s="321" t="s">
        <v>135</v>
      </c>
      <c r="H107" s="322"/>
      <c r="I107" s="354" t="s">
        <v>104</v>
      </c>
      <c r="J107" s="354"/>
      <c r="K107" s="354"/>
      <c r="L107" s="354"/>
      <c r="M107" s="354"/>
      <c r="N107" s="354"/>
      <c r="O107" s="354"/>
      <c r="P107" s="354"/>
      <c r="Q107" s="354"/>
      <c r="R107" s="354"/>
      <c r="S107" s="354"/>
      <c r="T107" s="354"/>
      <c r="U107" s="354"/>
      <c r="V107" s="354"/>
      <c r="W107" s="354"/>
      <c r="X107" s="354"/>
      <c r="Y107" s="354"/>
      <c r="Z107" s="354"/>
      <c r="AA107" s="354"/>
      <c r="AB107" s="354"/>
      <c r="AC107" s="354"/>
      <c r="AD107" s="354"/>
      <c r="AE107" s="355"/>
    </row>
    <row r="108" spans="2:31" ht="16.5" customHeight="1" thickBot="1">
      <c r="B108" s="310" t="s">
        <v>88</v>
      </c>
      <c r="C108" s="311"/>
      <c r="D108" s="311"/>
      <c r="E108" s="311"/>
      <c r="F108" s="60"/>
      <c r="G108" s="321" t="s">
        <v>135</v>
      </c>
      <c r="H108" s="322"/>
      <c r="I108" s="354" t="s">
        <v>105</v>
      </c>
      <c r="J108" s="354"/>
      <c r="K108" s="354"/>
      <c r="L108" s="354"/>
      <c r="M108" s="354"/>
      <c r="N108" s="354"/>
      <c r="O108" s="354"/>
      <c r="P108" s="354"/>
      <c r="Q108" s="354"/>
      <c r="R108" s="354"/>
      <c r="S108" s="354"/>
      <c r="T108" s="354"/>
      <c r="U108" s="354"/>
      <c r="V108" s="354"/>
      <c r="W108" s="354"/>
      <c r="X108" s="354"/>
      <c r="Y108" s="354"/>
      <c r="Z108" s="354"/>
      <c r="AA108" s="354"/>
      <c r="AB108" s="354"/>
      <c r="AC108" s="354"/>
      <c r="AD108" s="354"/>
      <c r="AE108" s="355"/>
    </row>
    <row r="109" spans="2:31" ht="15" customHeight="1">
      <c r="B109" s="337" t="s">
        <v>106</v>
      </c>
      <c r="C109" s="338"/>
      <c r="D109" s="338"/>
      <c r="E109" s="338"/>
      <c r="F109" s="61"/>
      <c r="G109" s="317" t="s">
        <v>135</v>
      </c>
      <c r="H109" s="318"/>
      <c r="I109" s="344" t="s">
        <v>204</v>
      </c>
      <c r="J109" s="344"/>
      <c r="K109" s="344"/>
      <c r="L109" s="344"/>
      <c r="M109" s="344"/>
      <c r="N109" s="344"/>
      <c r="O109" s="344"/>
      <c r="P109" s="344"/>
      <c r="Q109" s="344"/>
      <c r="R109" s="344"/>
      <c r="S109" s="344"/>
      <c r="T109" s="344"/>
      <c r="U109" s="344"/>
      <c r="V109" s="344"/>
      <c r="W109" s="344"/>
      <c r="X109" s="344"/>
      <c r="Y109" s="344"/>
      <c r="Z109" s="344"/>
      <c r="AA109" s="344"/>
      <c r="AB109" s="344"/>
      <c r="AC109" s="344"/>
      <c r="AD109" s="344"/>
      <c r="AE109" s="345"/>
    </row>
    <row r="110" spans="2:31" ht="15" customHeight="1">
      <c r="B110" s="341"/>
      <c r="C110" s="263"/>
      <c r="D110" s="263"/>
      <c r="E110" s="263"/>
      <c r="F110" s="62"/>
      <c r="G110" s="317" t="s">
        <v>135</v>
      </c>
      <c r="H110" s="318"/>
      <c r="I110" s="348" t="s">
        <v>205</v>
      </c>
      <c r="J110" s="348"/>
      <c r="K110" s="348"/>
      <c r="L110" s="348"/>
      <c r="M110" s="348"/>
      <c r="N110" s="348"/>
      <c r="O110" s="348"/>
      <c r="P110" s="348"/>
      <c r="Q110" s="348"/>
      <c r="R110" s="348"/>
      <c r="S110" s="348"/>
      <c r="T110" s="348"/>
      <c r="U110" s="348"/>
      <c r="V110" s="348"/>
      <c r="W110" s="348"/>
      <c r="X110" s="348"/>
      <c r="Y110" s="348"/>
      <c r="Z110" s="348"/>
      <c r="AA110" s="348"/>
      <c r="AB110" s="348"/>
      <c r="AC110" s="348"/>
      <c r="AD110" s="348"/>
      <c r="AE110" s="349"/>
    </row>
    <row r="111" spans="2:31" ht="15" customHeight="1">
      <c r="B111" s="341"/>
      <c r="C111" s="263"/>
      <c r="D111" s="263"/>
      <c r="E111" s="263"/>
      <c r="F111" s="62"/>
      <c r="G111" s="317" t="s">
        <v>135</v>
      </c>
      <c r="H111" s="318"/>
      <c r="I111" s="294" t="s">
        <v>206</v>
      </c>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5"/>
    </row>
    <row r="112" spans="2:31" ht="16.5" customHeight="1" thickBot="1">
      <c r="B112" s="339"/>
      <c r="C112" s="340"/>
      <c r="D112" s="340"/>
      <c r="E112" s="340"/>
      <c r="F112" s="63"/>
      <c r="G112" s="319" t="s">
        <v>135</v>
      </c>
      <c r="H112" s="320"/>
      <c r="I112" s="350" t="s">
        <v>207</v>
      </c>
      <c r="J112" s="350"/>
      <c r="K112" s="350"/>
      <c r="L112" s="350"/>
      <c r="M112" s="350"/>
      <c r="N112" s="350"/>
      <c r="O112" s="350"/>
      <c r="P112" s="350"/>
      <c r="Q112" s="350"/>
      <c r="R112" s="350"/>
      <c r="S112" s="350"/>
      <c r="T112" s="350"/>
      <c r="U112" s="350"/>
      <c r="V112" s="350"/>
      <c r="W112" s="350"/>
      <c r="X112" s="350"/>
      <c r="Y112" s="350"/>
      <c r="Z112" s="350"/>
      <c r="AA112" s="350"/>
      <c r="AB112" s="350"/>
      <c r="AC112" s="350"/>
      <c r="AD112" s="350"/>
      <c r="AE112" s="351"/>
    </row>
    <row r="113" spans="1:31" ht="7.15" customHeight="1" thickBot="1">
      <c r="A113" s="140"/>
      <c r="B113" s="7"/>
      <c r="C113" s="7"/>
      <c r="D113" s="7"/>
      <c r="E113" s="7"/>
      <c r="F113" s="7"/>
      <c r="G113" s="7"/>
      <c r="H113" s="7"/>
      <c r="I113" s="7"/>
      <c r="J113" s="7"/>
      <c r="K113" s="7"/>
      <c r="L113" s="7"/>
      <c r="M113" s="7"/>
      <c r="N113" s="7"/>
      <c r="O113" s="7"/>
      <c r="P113" s="7"/>
      <c r="Q113" s="7"/>
      <c r="R113" s="142"/>
      <c r="S113" s="142"/>
      <c r="T113" s="142"/>
      <c r="AC113" s="142"/>
      <c r="AD113" s="142"/>
      <c r="AE113" s="142"/>
    </row>
    <row r="114" spans="1:31" ht="16.5" customHeight="1" thickBot="1">
      <c r="A114" s="140"/>
      <c r="B114" s="268" t="s">
        <v>208</v>
      </c>
      <c r="C114" s="269"/>
      <c r="D114" s="269"/>
      <c r="E114" s="269"/>
      <c r="F114" s="269"/>
      <c r="G114" s="269"/>
      <c r="H114" s="269"/>
      <c r="I114" s="269"/>
      <c r="J114" s="269"/>
      <c r="K114" s="269"/>
      <c r="L114" s="269"/>
      <c r="M114" s="269"/>
      <c r="N114" s="269"/>
      <c r="O114" s="269"/>
      <c r="P114" s="269"/>
      <c r="Q114" s="269"/>
      <c r="R114" s="269"/>
      <c r="S114" s="269"/>
      <c r="T114" s="269"/>
      <c r="U114" s="269"/>
      <c r="V114" s="269"/>
      <c r="W114" s="269"/>
      <c r="X114" s="269"/>
      <c r="Y114" s="269"/>
      <c r="Z114" s="269"/>
      <c r="AA114" s="269"/>
      <c r="AB114" s="269"/>
      <c r="AC114" s="269"/>
      <c r="AD114" s="269"/>
      <c r="AE114" s="270"/>
    </row>
    <row r="115" spans="1:31" ht="16.5" customHeight="1">
      <c r="A115" s="140"/>
      <c r="B115" s="165" t="s">
        <v>249</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6"/>
    </row>
    <row r="116" spans="1:31" ht="7.15" customHeight="1">
      <c r="A116" s="140"/>
      <c r="B116" s="95"/>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6"/>
    </row>
    <row r="117" spans="1:31" ht="16.5" customHeight="1" thickBot="1">
      <c r="A117" s="140"/>
      <c r="B117" s="69"/>
      <c r="C117" s="57"/>
      <c r="D117" s="57"/>
      <c r="E117" s="57"/>
      <c r="F117" s="57"/>
      <c r="G117" s="54"/>
      <c r="H117" s="54"/>
      <c r="I117" s="363" t="s">
        <v>119</v>
      </c>
      <c r="J117" s="363"/>
      <c r="K117" s="363"/>
      <c r="L117" s="363"/>
      <c r="M117" s="363"/>
      <c r="N117" s="363"/>
      <c r="O117" s="363"/>
      <c r="P117" s="363"/>
      <c r="Q117" s="363"/>
      <c r="R117" s="363"/>
      <c r="S117" s="363"/>
      <c r="T117" s="363"/>
      <c r="U117" s="363"/>
      <c r="V117" s="363"/>
      <c r="W117" s="363"/>
      <c r="X117" s="363"/>
      <c r="Y117" s="363"/>
      <c r="Z117" s="363"/>
      <c r="AA117" s="363"/>
      <c r="AB117" s="363"/>
      <c r="AC117" s="363"/>
      <c r="AD117" s="363"/>
      <c r="AE117" s="364"/>
    </row>
    <row r="118" spans="1:31" ht="16.5" customHeight="1" thickTop="1">
      <c r="A118" s="140"/>
      <c r="B118" s="69"/>
      <c r="C118" s="57"/>
      <c r="D118" s="57"/>
      <c r="E118" s="57"/>
      <c r="F118" s="57"/>
      <c r="G118" s="54"/>
      <c r="H118" s="54"/>
      <c r="I118" s="77"/>
      <c r="J118" s="78"/>
      <c r="K118" s="78"/>
      <c r="L118" s="78"/>
      <c r="M118" s="77"/>
      <c r="N118" s="79" t="s">
        <v>118</v>
      </c>
      <c r="O118" s="490" t="str">
        <f>IF(SUM(O121:P129)=0,"",SUM(O121:P129))</f>
        <v/>
      </c>
      <c r="P118" s="490"/>
      <c r="Q118" s="490"/>
      <c r="R118" s="160"/>
      <c r="S118" s="160"/>
      <c r="T118" s="7"/>
      <c r="U118" s="7"/>
      <c r="V118" s="7"/>
      <c r="W118" s="7"/>
      <c r="X118" s="7"/>
      <c r="Y118" s="7"/>
      <c r="Z118" s="7"/>
      <c r="AA118" s="7"/>
      <c r="AB118" s="7"/>
      <c r="AC118" s="7"/>
      <c r="AD118" s="7"/>
      <c r="AE118" s="76"/>
    </row>
    <row r="119" spans="1:31" ht="7.15" customHeight="1">
      <c r="A119" s="140"/>
      <c r="B119" s="137"/>
      <c r="C119" s="138"/>
      <c r="D119" s="138"/>
      <c r="E119" s="138"/>
      <c r="F119" s="138"/>
      <c r="G119" s="54"/>
      <c r="H119" s="54"/>
      <c r="I119" s="140"/>
      <c r="J119" s="7"/>
      <c r="K119" s="7"/>
      <c r="L119" s="7"/>
      <c r="M119" s="140"/>
      <c r="N119" s="52"/>
      <c r="O119" s="161"/>
      <c r="P119" s="161"/>
      <c r="Q119" s="161"/>
      <c r="R119" s="7"/>
      <c r="S119" s="7"/>
      <c r="T119" s="7"/>
      <c r="U119" s="7"/>
      <c r="V119" s="7"/>
      <c r="W119" s="7"/>
      <c r="X119" s="7"/>
      <c r="Y119" s="7"/>
      <c r="Z119" s="7"/>
      <c r="AA119" s="7"/>
      <c r="AB119" s="7"/>
      <c r="AC119" s="7"/>
      <c r="AD119" s="7"/>
      <c r="AE119" s="76"/>
    </row>
    <row r="120" spans="1:31" ht="16.5" customHeight="1">
      <c r="A120" s="140"/>
      <c r="B120" s="137"/>
      <c r="C120" s="138"/>
      <c r="D120" s="138"/>
      <c r="E120" s="138"/>
      <c r="F120" s="138"/>
      <c r="G120" s="54"/>
      <c r="H120" s="54"/>
      <c r="I120" s="140"/>
      <c r="J120" s="7"/>
      <c r="K120" s="7"/>
      <c r="L120" s="7"/>
      <c r="M120" s="140"/>
      <c r="N120" s="52"/>
      <c r="O120" s="271" t="s">
        <v>218</v>
      </c>
      <c r="P120" s="271"/>
      <c r="Q120" s="271"/>
      <c r="R120" s="272" t="s">
        <v>117</v>
      </c>
      <c r="S120" s="272"/>
      <c r="T120" s="7"/>
      <c r="U120" s="7"/>
      <c r="V120" s="7"/>
      <c r="W120" s="7"/>
      <c r="X120" s="7"/>
      <c r="Y120" s="7"/>
      <c r="Z120" s="7"/>
      <c r="AA120" s="7"/>
      <c r="AB120" s="7"/>
      <c r="AC120" s="7"/>
      <c r="AD120" s="7"/>
      <c r="AE120" s="76"/>
    </row>
    <row r="121" spans="1:31" ht="16.5" customHeight="1">
      <c r="A121" s="140"/>
      <c r="B121" s="69"/>
      <c r="C121" s="57"/>
      <c r="D121" s="57"/>
      <c r="E121" s="57"/>
      <c r="F121" s="57"/>
      <c r="G121" s="54"/>
      <c r="H121" s="54"/>
      <c r="I121" s="8"/>
      <c r="J121" s="7"/>
      <c r="K121" s="7"/>
      <c r="L121" s="7"/>
      <c r="M121" s="8"/>
      <c r="N121" s="52" t="s">
        <v>209</v>
      </c>
      <c r="O121" s="359"/>
      <c r="P121" s="360"/>
      <c r="Q121" s="360"/>
      <c r="R121" s="346" t="str">
        <f t="shared" ref="R121:R129" si="0">IF(O121="","",O121/$O$118)</f>
        <v/>
      </c>
      <c r="S121" s="346"/>
      <c r="U121" s="7"/>
      <c r="V121" s="7"/>
      <c r="W121" s="7"/>
      <c r="X121" s="7"/>
      <c r="AA121" s="7"/>
      <c r="AB121" s="7"/>
      <c r="AC121" s="7"/>
      <c r="AD121" s="7"/>
      <c r="AE121" s="76"/>
    </row>
    <row r="122" spans="1:31" ht="16.5" customHeight="1">
      <c r="A122" s="140"/>
      <c r="B122" s="69"/>
      <c r="C122" s="57"/>
      <c r="D122" s="57"/>
      <c r="E122" s="57"/>
      <c r="F122" s="57"/>
      <c r="G122" s="54"/>
      <c r="H122" s="54"/>
      <c r="I122" s="8"/>
      <c r="J122" s="7"/>
      <c r="K122" s="7"/>
      <c r="L122" s="7"/>
      <c r="M122" s="8"/>
      <c r="N122" s="52" t="s">
        <v>210</v>
      </c>
      <c r="O122" s="359"/>
      <c r="P122" s="360"/>
      <c r="Q122" s="360"/>
      <c r="R122" s="346" t="str">
        <f t="shared" si="0"/>
        <v/>
      </c>
      <c r="S122" s="346"/>
      <c r="U122" s="7"/>
      <c r="V122" s="7"/>
      <c r="W122" s="7"/>
      <c r="X122" s="7"/>
      <c r="AA122" s="7"/>
      <c r="AB122" s="7"/>
      <c r="AC122" s="7"/>
      <c r="AD122" s="7"/>
      <c r="AE122" s="76"/>
    </row>
    <row r="123" spans="1:31" ht="16.5" customHeight="1">
      <c r="A123" s="140"/>
      <c r="B123" s="69"/>
      <c r="C123" s="57"/>
      <c r="D123" s="57"/>
      <c r="E123" s="57"/>
      <c r="F123" s="57"/>
      <c r="G123" s="54"/>
      <c r="H123" s="54"/>
      <c r="I123" s="8"/>
      <c r="J123" s="7"/>
      <c r="K123" s="7"/>
      <c r="L123" s="7"/>
      <c r="M123" s="8"/>
      <c r="N123" s="52" t="s">
        <v>211</v>
      </c>
      <c r="O123" s="359"/>
      <c r="P123" s="360"/>
      <c r="Q123" s="360"/>
      <c r="R123" s="346" t="str">
        <f t="shared" si="0"/>
        <v/>
      </c>
      <c r="S123" s="346"/>
      <c r="U123" s="7"/>
      <c r="V123" s="7"/>
      <c r="W123" s="7"/>
      <c r="X123" s="7"/>
      <c r="AA123" s="7"/>
      <c r="AB123" s="7"/>
      <c r="AC123" s="7"/>
      <c r="AD123" s="7"/>
      <c r="AE123" s="76"/>
    </row>
    <row r="124" spans="1:31" ht="16.5" customHeight="1">
      <c r="A124" s="140"/>
      <c r="B124" s="69"/>
      <c r="C124" s="57"/>
      <c r="D124" s="57"/>
      <c r="E124" s="57"/>
      <c r="F124" s="57"/>
      <c r="G124" s="54"/>
      <c r="H124" s="54"/>
      <c r="I124" s="8"/>
      <c r="J124" s="7"/>
      <c r="K124" s="7"/>
      <c r="L124" s="7"/>
      <c r="M124" s="8"/>
      <c r="N124" s="52" t="s">
        <v>212</v>
      </c>
      <c r="O124" s="359"/>
      <c r="P124" s="360"/>
      <c r="Q124" s="360"/>
      <c r="R124" s="346" t="str">
        <f t="shared" si="0"/>
        <v/>
      </c>
      <c r="S124" s="346"/>
      <c r="U124" s="7"/>
      <c r="V124" s="7"/>
      <c r="W124" s="7"/>
      <c r="X124" s="7"/>
      <c r="AA124" s="7"/>
      <c r="AB124" s="7"/>
      <c r="AC124" s="7"/>
      <c r="AD124" s="7"/>
      <c r="AE124" s="76"/>
    </row>
    <row r="125" spans="1:31" ht="16.5" customHeight="1">
      <c r="A125" s="140"/>
      <c r="B125" s="69"/>
      <c r="C125" s="57"/>
      <c r="D125" s="57"/>
      <c r="E125" s="57"/>
      <c r="F125" s="57"/>
      <c r="G125" s="54"/>
      <c r="H125" s="54"/>
      <c r="I125" s="8"/>
      <c r="J125" s="7"/>
      <c r="K125" s="7"/>
      <c r="L125" s="7"/>
      <c r="M125" s="8"/>
      <c r="N125" s="52" t="s">
        <v>213</v>
      </c>
      <c r="O125" s="359"/>
      <c r="P125" s="360"/>
      <c r="Q125" s="360"/>
      <c r="R125" s="346" t="str">
        <f t="shared" si="0"/>
        <v/>
      </c>
      <c r="S125" s="346"/>
      <c r="U125" s="7"/>
      <c r="V125" s="7"/>
      <c r="W125" s="7"/>
      <c r="X125" s="7"/>
      <c r="AA125" s="7"/>
      <c r="AB125" s="7"/>
      <c r="AC125" s="7"/>
      <c r="AD125" s="7"/>
      <c r="AE125" s="76"/>
    </row>
    <row r="126" spans="1:31" ht="16.5" customHeight="1">
      <c r="A126" s="140"/>
      <c r="B126" s="69"/>
      <c r="C126" s="57"/>
      <c r="D126" s="57"/>
      <c r="E126" s="57"/>
      <c r="F126" s="57"/>
      <c r="G126" s="54"/>
      <c r="H126" s="54"/>
      <c r="I126" s="8"/>
      <c r="J126" s="7"/>
      <c r="K126" s="7"/>
      <c r="L126" s="7"/>
      <c r="M126" s="8"/>
      <c r="N126" s="52" t="s">
        <v>214</v>
      </c>
      <c r="O126" s="359"/>
      <c r="P126" s="360"/>
      <c r="Q126" s="360"/>
      <c r="R126" s="346" t="str">
        <f t="shared" si="0"/>
        <v/>
      </c>
      <c r="S126" s="346"/>
      <c r="U126" s="7"/>
      <c r="V126" s="7"/>
      <c r="W126" s="7"/>
      <c r="X126" s="7"/>
      <c r="AA126" s="7"/>
      <c r="AB126" s="7"/>
      <c r="AC126" s="7"/>
      <c r="AD126" s="7"/>
      <c r="AE126" s="76"/>
    </row>
    <row r="127" spans="1:31" ht="16.5" customHeight="1">
      <c r="A127" s="140"/>
      <c r="B127" s="69"/>
      <c r="C127" s="57"/>
      <c r="D127" s="57"/>
      <c r="E127" s="57"/>
      <c r="F127" s="57"/>
      <c r="G127" s="54"/>
      <c r="H127" s="54"/>
      <c r="I127" s="8"/>
      <c r="J127" s="84"/>
      <c r="K127" s="84"/>
      <c r="L127" s="84"/>
      <c r="M127" s="8"/>
      <c r="N127" s="52" t="s">
        <v>215</v>
      </c>
      <c r="O127" s="359"/>
      <c r="P127" s="360"/>
      <c r="Q127" s="360"/>
      <c r="R127" s="346" t="str">
        <f t="shared" si="0"/>
        <v/>
      </c>
      <c r="S127" s="346"/>
      <c r="U127" s="84"/>
      <c r="V127" s="84"/>
      <c r="W127" s="84"/>
      <c r="X127" s="84"/>
      <c r="AA127" s="84"/>
      <c r="AB127" s="84"/>
      <c r="AC127" s="84"/>
      <c r="AD127" s="84"/>
      <c r="AE127" s="85"/>
    </row>
    <row r="128" spans="1:31" ht="16.5" customHeight="1">
      <c r="A128" s="140"/>
      <c r="B128" s="69"/>
      <c r="C128" s="57"/>
      <c r="D128" s="57"/>
      <c r="E128" s="57"/>
      <c r="F128" s="57"/>
      <c r="G128" s="54"/>
      <c r="H128" s="54"/>
      <c r="I128" s="8"/>
      <c r="J128" s="84"/>
      <c r="K128" s="84"/>
      <c r="L128" s="84"/>
      <c r="M128" s="8"/>
      <c r="N128" s="52" t="s">
        <v>216</v>
      </c>
      <c r="O128" s="359"/>
      <c r="P128" s="360"/>
      <c r="Q128" s="360"/>
      <c r="R128" s="346" t="str">
        <f t="shared" si="0"/>
        <v/>
      </c>
      <c r="S128" s="346"/>
      <c r="U128" s="84"/>
      <c r="V128" s="84"/>
      <c r="W128" s="84"/>
      <c r="X128" s="84"/>
      <c r="AA128" s="84"/>
      <c r="AB128" s="84"/>
      <c r="AC128" s="84"/>
      <c r="AD128" s="84"/>
      <c r="AE128" s="85"/>
    </row>
    <row r="129" spans="1:31" ht="16.5" customHeight="1">
      <c r="A129" s="140"/>
      <c r="B129" s="69"/>
      <c r="C129" s="57"/>
      <c r="D129" s="57"/>
      <c r="E129" s="57"/>
      <c r="F129" s="57"/>
      <c r="G129" s="54"/>
      <c r="H129" s="54"/>
      <c r="I129" s="8"/>
      <c r="J129" s="84"/>
      <c r="K129" s="84"/>
      <c r="L129" s="84"/>
      <c r="M129" s="8"/>
      <c r="N129" s="52" t="s">
        <v>217</v>
      </c>
      <c r="O129" s="361"/>
      <c r="P129" s="362"/>
      <c r="Q129" s="362"/>
      <c r="R129" s="347" t="str">
        <f t="shared" si="0"/>
        <v/>
      </c>
      <c r="S129" s="347"/>
      <c r="U129" s="84"/>
      <c r="V129" s="84"/>
      <c r="W129" s="84"/>
      <c r="X129" s="84"/>
      <c r="AA129" s="84"/>
      <c r="AB129" s="84"/>
      <c r="AC129" s="84"/>
      <c r="AD129" s="84"/>
      <c r="AE129" s="85"/>
    </row>
    <row r="130" spans="1:31" ht="7.15" customHeight="1">
      <c r="A130" s="140"/>
      <c r="B130" s="69"/>
      <c r="C130" s="57"/>
      <c r="D130" s="57"/>
      <c r="E130" s="57"/>
      <c r="F130" s="57"/>
      <c r="G130" s="55"/>
      <c r="H130" s="55"/>
      <c r="I130" s="7"/>
      <c r="J130" s="84"/>
      <c r="K130" s="84"/>
      <c r="L130" s="84"/>
      <c r="M130" s="84"/>
      <c r="N130" s="84"/>
      <c r="O130" s="84"/>
      <c r="P130" s="84"/>
      <c r="Q130" s="84"/>
      <c r="R130" s="84"/>
      <c r="S130" s="84"/>
      <c r="T130" s="84"/>
      <c r="U130" s="84"/>
      <c r="V130" s="84"/>
      <c r="W130" s="84"/>
      <c r="X130" s="84"/>
      <c r="Y130" s="84"/>
      <c r="Z130" s="84"/>
      <c r="AA130" s="84"/>
      <c r="AB130" s="84"/>
      <c r="AC130" s="84"/>
      <c r="AD130" s="84"/>
      <c r="AE130" s="85"/>
    </row>
    <row r="131" spans="1:31" ht="16.5" customHeight="1" thickBot="1">
      <c r="A131" s="140"/>
      <c r="B131" s="312"/>
      <c r="C131" s="313"/>
      <c r="D131" s="313"/>
      <c r="E131" s="313"/>
      <c r="F131" s="313"/>
      <c r="G131" s="162"/>
      <c r="H131" s="163"/>
      <c r="I131" s="363" t="s">
        <v>256</v>
      </c>
      <c r="J131" s="363"/>
      <c r="K131" s="363"/>
      <c r="L131" s="363"/>
      <c r="M131" s="363"/>
      <c r="N131" s="363"/>
      <c r="O131" s="363"/>
      <c r="P131" s="363"/>
      <c r="Q131" s="363"/>
      <c r="R131" s="363"/>
      <c r="S131" s="363"/>
      <c r="T131" s="363"/>
      <c r="U131" s="363"/>
      <c r="V131" s="363"/>
      <c r="W131" s="363"/>
      <c r="X131" s="363"/>
      <c r="Y131" s="363"/>
      <c r="Z131" s="363"/>
      <c r="AA131" s="363"/>
      <c r="AB131" s="363"/>
      <c r="AC131" s="363"/>
      <c r="AD131" s="363"/>
      <c r="AE131" s="364"/>
    </row>
    <row r="132" spans="1:31" ht="16.5" customHeight="1" thickTop="1">
      <c r="A132" s="140"/>
      <c r="B132" s="68"/>
      <c r="C132" s="58"/>
      <c r="D132" s="58"/>
      <c r="E132" s="58"/>
      <c r="F132" s="58"/>
      <c r="G132" s="164"/>
      <c r="H132" s="77"/>
      <c r="I132" s="79"/>
      <c r="J132" s="79"/>
      <c r="K132" s="79"/>
      <c r="L132" s="79"/>
      <c r="M132" s="79"/>
      <c r="N132" s="79" t="s">
        <v>213</v>
      </c>
      <c r="O132" s="365" t="str">
        <f>IF($O$125=0,"",$O$125)</f>
        <v/>
      </c>
      <c r="P132" s="365"/>
      <c r="Q132" s="365"/>
      <c r="R132" s="24"/>
      <c r="S132" s="24"/>
      <c r="T132" s="24"/>
      <c r="U132" s="24"/>
      <c r="V132" s="24"/>
      <c r="W132" s="24"/>
      <c r="X132" s="24"/>
      <c r="Y132" s="24"/>
      <c r="Z132" s="24"/>
      <c r="AA132" s="24"/>
      <c r="AB132" s="24"/>
      <c r="AC132" s="24"/>
      <c r="AD132" s="24"/>
      <c r="AE132" s="64"/>
    </row>
    <row r="133" spans="1:31" ht="16.5" customHeight="1">
      <c r="A133" s="140"/>
      <c r="B133" s="68"/>
      <c r="C133" s="58"/>
      <c r="D133" s="58"/>
      <c r="E133" s="58"/>
      <c r="F133" s="58"/>
      <c r="G133" s="143"/>
      <c r="H133" s="130"/>
      <c r="I133" s="131"/>
      <c r="J133" s="131"/>
      <c r="K133" s="131"/>
      <c r="L133" s="131"/>
      <c r="M133" s="131"/>
      <c r="N133" s="131" t="s">
        <v>121</v>
      </c>
      <c r="O133" s="386" t="str">
        <f>IF($O$132="","",$O$132/($O$125+$O$126))</f>
        <v/>
      </c>
      <c r="P133" s="386"/>
      <c r="Q133" s="386"/>
      <c r="R133" s="24"/>
      <c r="S133" s="24"/>
      <c r="T133" s="24"/>
      <c r="U133" s="24"/>
      <c r="V133" s="24"/>
      <c r="W133" s="24"/>
      <c r="X133" s="24"/>
      <c r="Y133" s="24"/>
      <c r="Z133" s="24"/>
      <c r="AA133" s="24"/>
      <c r="AB133" s="24"/>
      <c r="AC133" s="24"/>
      <c r="AD133" s="24"/>
      <c r="AE133" s="64"/>
    </row>
    <row r="134" spans="1:31" ht="16.5" customHeight="1">
      <c r="A134" s="140"/>
      <c r="B134" s="68"/>
      <c r="C134" s="58"/>
      <c r="D134" s="58"/>
      <c r="E134" s="58"/>
      <c r="F134" s="58"/>
      <c r="G134" s="143"/>
      <c r="H134" s="130"/>
      <c r="I134" s="130"/>
      <c r="J134" s="130"/>
      <c r="K134" s="130"/>
      <c r="L134" s="130"/>
      <c r="M134" s="130"/>
      <c r="N134" s="131" t="s">
        <v>122</v>
      </c>
      <c r="O134" s="386" t="str">
        <f>IF($O$132="","",$O$132/$O$118)</f>
        <v/>
      </c>
      <c r="P134" s="386"/>
      <c r="Q134" s="386"/>
      <c r="R134" s="24"/>
      <c r="S134" s="24"/>
      <c r="T134" s="24"/>
      <c r="U134" s="24"/>
      <c r="V134" s="24"/>
      <c r="W134" s="24"/>
      <c r="X134" s="24"/>
      <c r="Y134" s="24"/>
      <c r="Z134" s="24"/>
      <c r="AA134" s="24"/>
      <c r="AB134" s="24"/>
      <c r="AC134" s="24"/>
      <c r="AD134" s="24"/>
      <c r="AE134" s="64"/>
    </row>
    <row r="135" spans="1:31" ht="7.15" customHeight="1">
      <c r="A135" s="140"/>
      <c r="B135" s="68"/>
      <c r="C135" s="58"/>
      <c r="D135" s="58"/>
      <c r="E135" s="58"/>
      <c r="F135" s="58"/>
      <c r="G135" s="55"/>
      <c r="H135" s="8"/>
      <c r="I135" s="24"/>
      <c r="J135" s="24"/>
      <c r="K135" s="24"/>
      <c r="L135" s="24"/>
      <c r="M135" s="24"/>
      <c r="N135" s="52"/>
      <c r="O135" s="80"/>
      <c r="P135" s="80"/>
      <c r="Q135" s="80"/>
      <c r="R135" s="24"/>
      <c r="S135" s="24"/>
      <c r="T135" s="24"/>
      <c r="U135" s="24"/>
      <c r="V135" s="24"/>
      <c r="W135" s="24"/>
      <c r="X135" s="24"/>
      <c r="Y135" s="24"/>
      <c r="Z135" s="24"/>
      <c r="AA135" s="24"/>
      <c r="AB135" s="24"/>
      <c r="AC135" s="24"/>
      <c r="AD135" s="24"/>
      <c r="AE135" s="64"/>
    </row>
    <row r="136" spans="1:31" ht="16.5" customHeight="1">
      <c r="A136" s="140"/>
      <c r="B136" s="68"/>
      <c r="C136" s="58"/>
      <c r="D136" s="58"/>
      <c r="E136" s="58"/>
      <c r="F136" s="58"/>
      <c r="G136" s="55"/>
      <c r="H136" s="8"/>
      <c r="I136" s="24"/>
      <c r="J136" s="24"/>
      <c r="K136" s="24"/>
      <c r="L136" s="24"/>
      <c r="M136" s="24"/>
      <c r="N136" s="24"/>
      <c r="O136" s="275" t="s">
        <v>116</v>
      </c>
      <c r="P136" s="387"/>
      <c r="Q136" s="387"/>
      <c r="R136" s="388" t="s">
        <v>114</v>
      </c>
      <c r="S136" s="388"/>
      <c r="T136" s="388" t="s">
        <v>115</v>
      </c>
      <c r="U136" s="388"/>
      <c r="V136" s="273" t="s">
        <v>219</v>
      </c>
      <c r="W136" s="274"/>
      <c r="X136" s="275"/>
      <c r="Y136" s="273" t="s">
        <v>117</v>
      </c>
      <c r="Z136" s="275"/>
      <c r="AD136" s="24"/>
      <c r="AE136" s="64"/>
    </row>
    <row r="137" spans="1:31" ht="16.5" customHeight="1">
      <c r="A137" s="140"/>
      <c r="B137" s="68"/>
      <c r="C137" s="58"/>
      <c r="D137" s="58"/>
      <c r="E137" s="58"/>
      <c r="F137" s="58"/>
      <c r="G137" s="55"/>
      <c r="H137" s="8"/>
      <c r="I137" s="8"/>
      <c r="J137" s="24"/>
      <c r="K137" s="81"/>
      <c r="L137" s="81"/>
      <c r="M137" s="81"/>
      <c r="N137" s="25" t="s">
        <v>123</v>
      </c>
      <c r="O137" s="275">
        <v>5</v>
      </c>
      <c r="P137" s="387"/>
      <c r="Q137" s="387"/>
      <c r="R137" s="493"/>
      <c r="S137" s="493"/>
      <c r="T137" s="493"/>
      <c r="U137" s="493"/>
      <c r="V137" s="276"/>
      <c r="W137" s="277"/>
      <c r="X137" s="277"/>
      <c r="Y137" s="491" t="str">
        <f>IF($O$132="","",V137/$O$132)</f>
        <v/>
      </c>
      <c r="Z137" s="492"/>
      <c r="AD137" s="24"/>
      <c r="AE137" s="64"/>
    </row>
    <row r="138" spans="1:31" ht="16.5" customHeight="1">
      <c r="A138" s="140"/>
      <c r="B138" s="68"/>
      <c r="C138" s="58"/>
      <c r="D138" s="58"/>
      <c r="E138" s="58"/>
      <c r="F138" s="58"/>
      <c r="G138" s="55"/>
      <c r="H138" s="8"/>
      <c r="I138" s="8"/>
      <c r="J138" s="24"/>
      <c r="K138" s="82"/>
      <c r="L138" s="82"/>
      <c r="M138" s="82"/>
      <c r="N138" s="11" t="s">
        <v>124</v>
      </c>
      <c r="O138" s="329">
        <v>0.5</v>
      </c>
      <c r="P138" s="330"/>
      <c r="Q138" s="330"/>
      <c r="R138" s="496"/>
      <c r="S138" s="496"/>
      <c r="T138" s="496"/>
      <c r="U138" s="496"/>
      <c r="V138" s="276"/>
      <c r="W138" s="277"/>
      <c r="X138" s="277"/>
      <c r="Y138" s="491" t="str">
        <f>IF($O$132="","",V138/$O$132)</f>
        <v/>
      </c>
      <c r="Z138" s="492"/>
      <c r="AD138" s="24"/>
      <c r="AE138" s="64"/>
    </row>
    <row r="139" spans="1:31" ht="16.5" customHeight="1">
      <c r="A139" s="140"/>
      <c r="B139" s="68"/>
      <c r="C139" s="58"/>
      <c r="D139" s="58"/>
      <c r="E139" s="58"/>
      <c r="F139" s="58"/>
      <c r="G139" s="55"/>
      <c r="H139" s="8"/>
      <c r="I139" s="8"/>
      <c r="J139" s="24"/>
      <c r="K139" s="82"/>
      <c r="L139" s="82"/>
      <c r="M139" s="82"/>
      <c r="N139" s="11" t="s">
        <v>125</v>
      </c>
      <c r="O139" s="331">
        <v>30</v>
      </c>
      <c r="P139" s="332"/>
      <c r="Q139" s="332"/>
      <c r="R139" s="496"/>
      <c r="S139" s="496"/>
      <c r="T139" s="496"/>
      <c r="U139" s="496"/>
      <c r="V139" s="276"/>
      <c r="W139" s="277"/>
      <c r="X139" s="277"/>
      <c r="Y139" s="491" t="str">
        <f>IF($O$132="","",V139/$O$132)</f>
        <v/>
      </c>
      <c r="Z139" s="492"/>
      <c r="AD139" s="24"/>
      <c r="AE139" s="64"/>
    </row>
    <row r="140" spans="1:31" ht="16.5" customHeight="1">
      <c r="A140" s="140"/>
      <c r="B140" s="68"/>
      <c r="C140" s="58"/>
      <c r="D140" s="58"/>
      <c r="E140" s="58"/>
      <c r="F140" s="58"/>
      <c r="G140" s="55"/>
      <c r="H140" s="8"/>
      <c r="I140" s="8"/>
      <c r="J140" s="24"/>
      <c r="K140" s="82"/>
      <c r="L140" s="82"/>
      <c r="M140" s="82"/>
      <c r="N140" s="11" t="s">
        <v>126</v>
      </c>
      <c r="O140" s="329">
        <v>0.2</v>
      </c>
      <c r="P140" s="330"/>
      <c r="Q140" s="330"/>
      <c r="R140" s="496"/>
      <c r="S140" s="496"/>
      <c r="T140" s="496"/>
      <c r="U140" s="496"/>
      <c r="V140" s="276"/>
      <c r="W140" s="277"/>
      <c r="X140" s="277"/>
      <c r="Y140" s="491" t="str">
        <f>IF($O$132="","",V140/$O$132)</f>
        <v/>
      </c>
      <c r="Z140" s="492"/>
      <c r="AD140" s="24"/>
      <c r="AE140" s="64"/>
    </row>
    <row r="141" spans="1:31" ht="16.5" customHeight="1">
      <c r="A141" s="140"/>
      <c r="B141" s="68"/>
      <c r="C141" s="58"/>
      <c r="D141" s="58"/>
      <c r="E141" s="58"/>
      <c r="F141" s="58"/>
      <c r="G141" s="55"/>
      <c r="H141" s="8"/>
      <c r="I141" s="8"/>
      <c r="J141" s="24"/>
      <c r="K141" s="82"/>
      <c r="L141" s="82"/>
      <c r="M141" s="82"/>
      <c r="N141" s="11" t="s">
        <v>127</v>
      </c>
      <c r="O141" s="329">
        <v>20</v>
      </c>
      <c r="P141" s="330"/>
      <c r="Q141" s="330"/>
      <c r="R141" s="496"/>
      <c r="S141" s="496"/>
      <c r="T141" s="496"/>
      <c r="U141" s="496"/>
      <c r="V141" s="276"/>
      <c r="W141" s="277"/>
      <c r="X141" s="277"/>
      <c r="Y141" s="491" t="str">
        <f>IF($O$132="","",V141/$O$132)</f>
        <v/>
      </c>
      <c r="Z141" s="492"/>
      <c r="AD141" s="24"/>
      <c r="AE141" s="64"/>
    </row>
    <row r="142" spans="1:31" ht="7.15" customHeight="1">
      <c r="A142" s="140"/>
      <c r="B142" s="68"/>
      <c r="C142" s="58"/>
      <c r="D142" s="58"/>
      <c r="E142" s="58"/>
      <c r="F142" s="58"/>
      <c r="G142" s="55"/>
      <c r="H142" s="8"/>
      <c r="I142" s="24"/>
      <c r="J142" s="24"/>
      <c r="K142" s="24"/>
      <c r="L142" s="24"/>
      <c r="M142" s="24"/>
      <c r="N142" s="24"/>
      <c r="O142" s="24"/>
      <c r="P142" s="24"/>
      <c r="Q142" s="24"/>
      <c r="R142" s="24"/>
      <c r="S142" s="24"/>
      <c r="T142" s="24"/>
      <c r="U142" s="24"/>
      <c r="V142" s="24"/>
      <c r="W142" s="24"/>
      <c r="X142" s="24"/>
      <c r="Y142" s="24"/>
      <c r="Z142" s="24"/>
      <c r="AA142" s="24"/>
      <c r="AB142" s="24"/>
      <c r="AC142" s="24"/>
      <c r="AD142" s="24"/>
      <c r="AE142" s="64"/>
    </row>
    <row r="143" spans="1:31" ht="16.5" customHeight="1" thickBot="1">
      <c r="A143" s="140"/>
      <c r="B143" s="68"/>
      <c r="C143" s="58"/>
      <c r="D143" s="58"/>
      <c r="E143" s="58"/>
      <c r="F143" s="58"/>
      <c r="G143" s="162"/>
      <c r="H143" s="163"/>
      <c r="I143" s="363" t="s">
        <v>255</v>
      </c>
      <c r="J143" s="363"/>
      <c r="K143" s="363"/>
      <c r="L143" s="363"/>
      <c r="M143" s="363"/>
      <c r="N143" s="363"/>
      <c r="O143" s="363"/>
      <c r="P143" s="363"/>
      <c r="Q143" s="363"/>
      <c r="R143" s="363"/>
      <c r="S143" s="363"/>
      <c r="T143" s="363"/>
      <c r="U143" s="363"/>
      <c r="V143" s="363"/>
      <c r="W143" s="363"/>
      <c r="X143" s="363"/>
      <c r="Y143" s="363"/>
      <c r="Z143" s="363"/>
      <c r="AA143" s="363"/>
      <c r="AB143" s="363"/>
      <c r="AC143" s="363"/>
      <c r="AD143" s="363"/>
      <c r="AE143" s="364"/>
    </row>
    <row r="144" spans="1:31" ht="16.5" customHeight="1" thickTop="1">
      <c r="A144" s="140"/>
      <c r="B144" s="68"/>
      <c r="C144" s="58"/>
      <c r="D144" s="58"/>
      <c r="E144" s="58"/>
      <c r="F144" s="58"/>
      <c r="G144" s="164"/>
      <c r="H144" s="77"/>
      <c r="I144" s="79"/>
      <c r="J144" s="79"/>
      <c r="K144" s="79"/>
      <c r="L144" s="79"/>
      <c r="M144" s="79"/>
      <c r="N144" s="79" t="s">
        <v>214</v>
      </c>
      <c r="O144" s="365" t="str">
        <f>IF($O$126=0,"",$O$126)</f>
        <v/>
      </c>
      <c r="P144" s="365"/>
      <c r="Q144" s="365"/>
      <c r="R144" s="24"/>
      <c r="S144" s="24"/>
      <c r="T144" s="24"/>
      <c r="U144" s="24"/>
      <c r="V144" s="24"/>
      <c r="W144" s="24"/>
      <c r="X144" s="24"/>
      <c r="Y144" s="24"/>
      <c r="Z144" s="24"/>
      <c r="AA144" s="24"/>
      <c r="AB144" s="24"/>
      <c r="AC144" s="24"/>
      <c r="AD144" s="24"/>
      <c r="AE144" s="64"/>
    </row>
    <row r="145" spans="1:31" ht="16.5" customHeight="1">
      <c r="A145" s="140"/>
      <c r="B145" s="68"/>
      <c r="C145" s="58"/>
      <c r="D145" s="58"/>
      <c r="E145" s="58"/>
      <c r="F145" s="58"/>
      <c r="G145" s="143"/>
      <c r="H145" s="130"/>
      <c r="I145" s="131"/>
      <c r="J145" s="131"/>
      <c r="K145" s="131"/>
      <c r="L145" s="131"/>
      <c r="M145" s="131"/>
      <c r="N145" s="131" t="s">
        <v>121</v>
      </c>
      <c r="O145" s="386" t="str">
        <f>IF($O$144="","",$O$144/($O$125+$O$126))</f>
        <v/>
      </c>
      <c r="P145" s="386"/>
      <c r="Q145" s="386"/>
      <c r="R145" s="24"/>
      <c r="S145" s="24"/>
      <c r="T145" s="24"/>
      <c r="U145" s="24"/>
      <c r="V145" s="24"/>
      <c r="W145" s="24"/>
      <c r="X145" s="24"/>
      <c r="Y145" s="24"/>
      <c r="Z145" s="24"/>
      <c r="AA145" s="24"/>
      <c r="AB145" s="24"/>
      <c r="AC145" s="24"/>
      <c r="AD145" s="24"/>
      <c r="AE145" s="64"/>
    </row>
    <row r="146" spans="1:31" ht="16.5" customHeight="1">
      <c r="A146" s="140"/>
      <c r="B146" s="68"/>
      <c r="C146" s="58"/>
      <c r="D146" s="58"/>
      <c r="E146" s="58"/>
      <c r="F146" s="58"/>
      <c r="G146" s="143"/>
      <c r="H146" s="130"/>
      <c r="I146" s="130"/>
      <c r="J146" s="130"/>
      <c r="K146" s="130"/>
      <c r="L146" s="130"/>
      <c r="M146" s="130"/>
      <c r="N146" s="131" t="s">
        <v>122</v>
      </c>
      <c r="O146" s="386" t="str">
        <f>IF($O$144="","",$O$144/$O$118)</f>
        <v/>
      </c>
      <c r="P146" s="386"/>
      <c r="Q146" s="386"/>
      <c r="R146" s="24"/>
      <c r="S146" s="24"/>
      <c r="T146" s="24"/>
      <c r="U146" s="24"/>
      <c r="V146" s="24"/>
      <c r="W146" s="24"/>
      <c r="X146" s="24"/>
      <c r="Y146" s="24"/>
      <c r="Z146" s="24"/>
      <c r="AA146" s="24"/>
      <c r="AB146" s="24"/>
      <c r="AC146" s="24"/>
      <c r="AD146" s="24"/>
      <c r="AE146" s="64"/>
    </row>
    <row r="147" spans="1:31" ht="7.15" customHeight="1">
      <c r="A147" s="140"/>
      <c r="B147" s="68"/>
      <c r="C147" s="58"/>
      <c r="D147" s="58"/>
      <c r="E147" s="58"/>
      <c r="F147" s="58"/>
      <c r="G147" s="55"/>
      <c r="H147" s="8"/>
      <c r="I147" s="24"/>
      <c r="J147" s="24"/>
      <c r="K147" s="24"/>
      <c r="L147" s="24"/>
      <c r="M147" s="24"/>
      <c r="N147" s="52"/>
      <c r="O147" s="80"/>
      <c r="P147" s="80"/>
      <c r="Q147" s="80"/>
      <c r="R147" s="24"/>
      <c r="S147" s="24"/>
      <c r="T147" s="24"/>
      <c r="U147" s="24"/>
      <c r="V147" s="24"/>
      <c r="W147" s="24"/>
      <c r="X147" s="24"/>
      <c r="Y147" s="24"/>
      <c r="Z147" s="24"/>
      <c r="AB147" s="24"/>
      <c r="AC147" s="24"/>
      <c r="AD147" s="24"/>
      <c r="AE147" s="64"/>
    </row>
    <row r="148" spans="1:31" ht="16.5" customHeight="1">
      <c r="A148" s="140"/>
      <c r="B148" s="68"/>
      <c r="C148" s="58"/>
      <c r="D148" s="58"/>
      <c r="E148" s="58"/>
      <c r="F148" s="58"/>
      <c r="G148" s="55"/>
      <c r="H148" s="8"/>
      <c r="I148" s="24"/>
      <c r="J148" s="24"/>
      <c r="K148" s="24"/>
      <c r="L148" s="24"/>
      <c r="M148" s="24"/>
      <c r="N148" s="24"/>
      <c r="O148" s="275" t="s">
        <v>116</v>
      </c>
      <c r="P148" s="387"/>
      <c r="Q148" s="387"/>
      <c r="R148" s="388" t="s">
        <v>114</v>
      </c>
      <c r="S148" s="388"/>
      <c r="T148" s="388" t="s">
        <v>115</v>
      </c>
      <c r="U148" s="388"/>
      <c r="V148" s="273" t="s">
        <v>219</v>
      </c>
      <c r="W148" s="274"/>
      <c r="X148" s="275"/>
      <c r="Y148" s="273" t="s">
        <v>117</v>
      </c>
      <c r="Z148" s="275"/>
      <c r="AD148" s="24"/>
      <c r="AE148" s="64"/>
    </row>
    <row r="149" spans="1:31" ht="16.5" customHeight="1">
      <c r="A149" s="140"/>
      <c r="B149" s="68"/>
      <c r="C149" s="58"/>
      <c r="D149" s="58"/>
      <c r="E149" s="58"/>
      <c r="F149" s="58"/>
      <c r="G149" s="55"/>
      <c r="H149" s="8"/>
      <c r="I149" s="24"/>
      <c r="J149" s="24"/>
      <c r="K149" s="81"/>
      <c r="L149" s="81"/>
      <c r="M149" s="81"/>
      <c r="N149" s="25" t="s">
        <v>125</v>
      </c>
      <c r="O149" s="494">
        <v>10</v>
      </c>
      <c r="P149" s="495"/>
      <c r="Q149" s="495"/>
      <c r="R149" s="493"/>
      <c r="S149" s="493"/>
      <c r="T149" s="493"/>
      <c r="U149" s="493"/>
      <c r="V149" s="276"/>
      <c r="W149" s="277"/>
      <c r="X149" s="278"/>
      <c r="Y149" s="491" t="str">
        <f>IF($O$144="","",V149/$O$144)</f>
        <v/>
      </c>
      <c r="Z149" s="492"/>
      <c r="AD149" s="24"/>
      <c r="AE149" s="64"/>
    </row>
    <row r="150" spans="1:31" ht="16.5" customHeight="1">
      <c r="A150" s="140"/>
      <c r="B150" s="68"/>
      <c r="C150" s="58"/>
      <c r="D150" s="58"/>
      <c r="E150" s="58"/>
      <c r="F150" s="58"/>
      <c r="G150" s="55"/>
      <c r="H150" s="8"/>
      <c r="I150" s="24"/>
      <c r="J150" s="24"/>
      <c r="K150" s="82"/>
      <c r="L150" s="82"/>
      <c r="M150" s="82"/>
      <c r="N150" s="11" t="s">
        <v>128</v>
      </c>
      <c r="O150" s="329">
        <v>20</v>
      </c>
      <c r="P150" s="330"/>
      <c r="Q150" s="330"/>
      <c r="R150" s="496"/>
      <c r="S150" s="496"/>
      <c r="T150" s="496"/>
      <c r="U150" s="496"/>
      <c r="V150" s="276"/>
      <c r="W150" s="277"/>
      <c r="X150" s="278"/>
      <c r="Y150" s="497" t="str">
        <f>IF($O$144="","",V150/$O$144)</f>
        <v/>
      </c>
      <c r="Z150" s="498"/>
      <c r="AD150" s="24"/>
      <c r="AE150" s="64"/>
    </row>
    <row r="151" spans="1:31" ht="7.15" customHeight="1">
      <c r="A151" s="140"/>
      <c r="B151" s="68"/>
      <c r="C151" s="58"/>
      <c r="D151" s="58"/>
      <c r="E151" s="58"/>
      <c r="F151" s="58"/>
      <c r="G151" s="55"/>
      <c r="H151" s="8"/>
      <c r="I151" s="24"/>
      <c r="J151" s="24"/>
      <c r="K151" s="24"/>
      <c r="L151" s="24"/>
      <c r="M151" s="24"/>
      <c r="N151" s="24"/>
      <c r="O151" s="12"/>
      <c r="P151" s="12"/>
      <c r="Q151" s="12"/>
      <c r="R151" s="12"/>
      <c r="S151" s="12"/>
      <c r="T151" s="12"/>
      <c r="U151" s="12"/>
      <c r="V151" s="12"/>
      <c r="W151" s="12"/>
      <c r="X151" s="12"/>
      <c r="Y151" s="12"/>
      <c r="Z151" s="12"/>
      <c r="AB151" s="12"/>
      <c r="AC151" s="12"/>
      <c r="AD151" s="24"/>
      <c r="AE151" s="64"/>
    </row>
    <row r="152" spans="1:31" ht="16.5" customHeight="1" thickBot="1">
      <c r="A152" s="140"/>
      <c r="B152" s="68"/>
      <c r="C152" s="58"/>
      <c r="D152" s="58"/>
      <c r="E152" s="58"/>
      <c r="F152" s="58"/>
      <c r="G152" s="55"/>
      <c r="H152" s="8"/>
      <c r="I152" s="363" t="s">
        <v>120</v>
      </c>
      <c r="J152" s="363"/>
      <c r="K152" s="363"/>
      <c r="L152" s="363"/>
      <c r="M152" s="363"/>
      <c r="N152" s="363"/>
      <c r="O152" s="363"/>
      <c r="P152" s="363"/>
      <c r="Q152" s="363"/>
      <c r="R152" s="363"/>
      <c r="S152" s="363"/>
      <c r="T152" s="363"/>
      <c r="U152" s="363"/>
      <c r="V152" s="363"/>
      <c r="W152" s="363"/>
      <c r="X152" s="363"/>
      <c r="Y152" s="363"/>
      <c r="Z152" s="363"/>
      <c r="AA152" s="363"/>
      <c r="AB152" s="363"/>
      <c r="AC152" s="363"/>
      <c r="AD152" s="363"/>
      <c r="AE152" s="364"/>
    </row>
    <row r="153" spans="1:31" ht="16.5" customHeight="1" thickTop="1">
      <c r="A153" s="140"/>
      <c r="B153" s="68"/>
      <c r="C153" s="58"/>
      <c r="D153" s="58"/>
      <c r="E153" s="58"/>
      <c r="F153" s="58"/>
      <c r="G153" s="55"/>
      <c r="H153" s="8"/>
      <c r="I153" s="79"/>
      <c r="J153" s="79"/>
      <c r="K153" s="79"/>
      <c r="L153" s="79"/>
      <c r="M153" s="79"/>
      <c r="N153" s="79" t="s">
        <v>220</v>
      </c>
      <c r="O153" s="365" t="str">
        <f>IF((O127+O128+O129)=0,"",O127+O128+O129)</f>
        <v/>
      </c>
      <c r="P153" s="365"/>
      <c r="Q153" s="365"/>
      <c r="R153" s="24"/>
      <c r="S153" s="24"/>
      <c r="T153" s="24"/>
      <c r="U153" s="24"/>
      <c r="V153" s="24"/>
      <c r="W153" s="24"/>
      <c r="X153" s="24"/>
      <c r="Y153" s="24"/>
      <c r="Z153" s="24"/>
      <c r="AA153" s="24"/>
      <c r="AB153" s="24"/>
      <c r="AC153" s="24"/>
      <c r="AD153" s="24"/>
      <c r="AE153" s="64"/>
    </row>
    <row r="154" spans="1:31" ht="16.5" customHeight="1">
      <c r="A154" s="140"/>
      <c r="B154" s="68"/>
      <c r="C154" s="58"/>
      <c r="D154" s="58"/>
      <c r="E154" s="58"/>
      <c r="F154" s="58"/>
      <c r="G154" s="55"/>
      <c r="H154" s="8"/>
      <c r="I154" s="130"/>
      <c r="J154" s="130"/>
      <c r="K154" s="130"/>
      <c r="L154" s="130"/>
      <c r="M154" s="130"/>
      <c r="N154" s="131" t="s">
        <v>122</v>
      </c>
      <c r="O154" s="386" t="str">
        <f>IF($O$153="","",$O$153/$O$118)</f>
        <v/>
      </c>
      <c r="P154" s="386"/>
      <c r="Q154" s="386"/>
      <c r="R154" s="24"/>
      <c r="S154" s="24"/>
      <c r="T154" s="24"/>
      <c r="U154" s="24"/>
      <c r="V154" s="24"/>
      <c r="W154" s="24"/>
      <c r="X154" s="24"/>
      <c r="Y154" s="24"/>
      <c r="Z154" s="24"/>
      <c r="AA154" s="24"/>
      <c r="AB154" s="24"/>
      <c r="AC154" s="24"/>
      <c r="AD154" s="24"/>
      <c r="AE154" s="64"/>
    </row>
    <row r="155" spans="1:31" ht="7.15" customHeight="1">
      <c r="A155" s="140"/>
      <c r="B155" s="68"/>
      <c r="C155" s="58"/>
      <c r="D155" s="58"/>
      <c r="E155" s="58"/>
      <c r="F155" s="58"/>
      <c r="G155" s="55"/>
      <c r="H155" s="8"/>
      <c r="I155" s="24"/>
      <c r="J155" s="24"/>
      <c r="K155" s="24"/>
      <c r="L155" s="24"/>
      <c r="M155" s="24"/>
      <c r="N155" s="52"/>
      <c r="O155" s="80"/>
      <c r="P155" s="80"/>
      <c r="Q155" s="80"/>
      <c r="R155" s="24"/>
      <c r="S155" s="24"/>
      <c r="T155" s="24"/>
      <c r="U155" s="24"/>
      <c r="V155" s="24"/>
      <c r="W155" s="24"/>
      <c r="X155" s="24"/>
      <c r="Y155" s="24"/>
      <c r="Z155" s="24"/>
      <c r="AA155" s="24"/>
      <c r="AB155" s="24"/>
      <c r="AC155" s="24"/>
      <c r="AD155" s="24"/>
      <c r="AE155" s="64"/>
    </row>
    <row r="156" spans="1:31" ht="16.5" customHeight="1">
      <c r="A156" s="140"/>
      <c r="B156" s="68"/>
      <c r="C156" s="58"/>
      <c r="D156" s="58"/>
      <c r="E156" s="58"/>
      <c r="F156" s="58"/>
      <c r="G156" s="55"/>
      <c r="H156" s="8"/>
      <c r="I156" s="24"/>
      <c r="J156" s="24"/>
      <c r="K156" s="24"/>
      <c r="L156" s="24"/>
      <c r="M156" s="24"/>
      <c r="N156" s="24"/>
      <c r="O156" s="275" t="s">
        <v>116</v>
      </c>
      <c r="P156" s="387"/>
      <c r="Q156" s="387"/>
      <c r="R156" s="388" t="s">
        <v>114</v>
      </c>
      <c r="S156" s="388"/>
      <c r="T156" s="388" t="s">
        <v>115</v>
      </c>
      <c r="U156" s="388"/>
      <c r="V156" s="273" t="s">
        <v>219</v>
      </c>
      <c r="W156" s="274"/>
      <c r="X156" s="275"/>
      <c r="Y156" s="273" t="s">
        <v>117</v>
      </c>
      <c r="Z156" s="275"/>
      <c r="AD156" s="24"/>
      <c r="AE156" s="64"/>
    </row>
    <row r="157" spans="1:31" ht="16.5" customHeight="1">
      <c r="A157" s="140"/>
      <c r="B157" s="68"/>
      <c r="C157" s="58"/>
      <c r="D157" s="58"/>
      <c r="E157" s="58"/>
      <c r="F157" s="58"/>
      <c r="G157" s="55"/>
      <c r="H157" s="8"/>
      <c r="I157" s="470" t="s">
        <v>123</v>
      </c>
      <c r="J157" s="470"/>
      <c r="K157" s="470"/>
      <c r="L157" s="470"/>
      <c r="M157" s="470"/>
      <c r="N157" s="470"/>
      <c r="O157" s="331">
        <v>5</v>
      </c>
      <c r="P157" s="332"/>
      <c r="Q157" s="332"/>
      <c r="R157" s="496"/>
      <c r="S157" s="496"/>
      <c r="T157" s="496"/>
      <c r="U157" s="496"/>
      <c r="V157" s="276"/>
      <c r="W157" s="277"/>
      <c r="X157" s="278"/>
      <c r="Y157" s="346" t="str">
        <f>IF($O$153="","",V157/$O$153)</f>
        <v/>
      </c>
      <c r="Z157" s="346"/>
      <c r="AD157" s="24"/>
      <c r="AE157" s="64"/>
    </row>
    <row r="158" spans="1:31" ht="16.5" customHeight="1">
      <c r="A158" s="140"/>
      <c r="B158" s="68"/>
      <c r="C158" s="58"/>
      <c r="D158" s="58"/>
      <c r="E158" s="58"/>
      <c r="F158" s="58"/>
      <c r="G158" s="55"/>
      <c r="H158" s="8"/>
      <c r="I158" s="499" t="s">
        <v>129</v>
      </c>
      <c r="J158" s="499"/>
      <c r="K158" s="499"/>
      <c r="L158" s="499"/>
      <c r="M158" s="499"/>
      <c r="N158" s="499"/>
      <c r="O158" s="329">
        <v>20</v>
      </c>
      <c r="P158" s="330"/>
      <c r="Q158" s="330"/>
      <c r="R158" s="496"/>
      <c r="S158" s="496"/>
      <c r="T158" s="496"/>
      <c r="U158" s="496"/>
      <c r="V158" s="276"/>
      <c r="W158" s="277"/>
      <c r="X158" s="278"/>
      <c r="Y158" s="346" t="str">
        <f>IF($O$153="","",V158/$O$153)</f>
        <v/>
      </c>
      <c r="Z158" s="346"/>
      <c r="AD158" s="24"/>
      <c r="AE158" s="64"/>
    </row>
    <row r="159" spans="1:31" ht="16.5" customHeight="1">
      <c r="A159" s="140"/>
      <c r="B159" s="312"/>
      <c r="C159" s="313"/>
      <c r="D159" s="313"/>
      <c r="E159" s="313"/>
      <c r="F159" s="313"/>
      <c r="G159" s="54"/>
      <c r="H159" s="8"/>
      <c r="I159" s="500" t="s">
        <v>130</v>
      </c>
      <c r="J159" s="500"/>
      <c r="K159" s="500"/>
      <c r="L159" s="500"/>
      <c r="M159" s="500"/>
      <c r="N159" s="500"/>
      <c r="O159" s="329">
        <v>0.8</v>
      </c>
      <c r="P159" s="330"/>
      <c r="Q159" s="330"/>
      <c r="R159" s="496"/>
      <c r="S159" s="496"/>
      <c r="T159" s="496"/>
      <c r="U159" s="496"/>
      <c r="V159" s="276"/>
      <c r="W159" s="277"/>
      <c r="X159" s="278"/>
      <c r="Y159" s="346" t="str">
        <f>IF($O$153="","",V159/$O$153)</f>
        <v/>
      </c>
      <c r="Z159" s="346"/>
      <c r="AD159" s="24"/>
      <c r="AE159" s="64"/>
    </row>
    <row r="160" spans="1:31" ht="16.5" customHeight="1" thickBot="1">
      <c r="A160" s="140"/>
      <c r="B160" s="333"/>
      <c r="C160" s="334"/>
      <c r="D160" s="334"/>
      <c r="E160" s="334"/>
      <c r="F160" s="334"/>
      <c r="G160" s="65"/>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c r="AE160" s="67"/>
    </row>
    <row r="161" spans="1:31" ht="7.15" customHeight="1" thickBot="1">
      <c r="B161" s="140"/>
      <c r="C161" s="140"/>
      <c r="D161" s="140"/>
      <c r="E161" s="140"/>
      <c r="F161" s="140"/>
      <c r="G161" s="140"/>
      <c r="H161" s="140"/>
      <c r="I161" s="140"/>
      <c r="J161" s="140"/>
      <c r="K161" s="140"/>
      <c r="L161" s="140"/>
      <c r="M161" s="140"/>
      <c r="N161" s="140"/>
      <c r="O161" s="140"/>
      <c r="P161" s="140"/>
      <c r="Q161" s="140"/>
      <c r="R161" s="140"/>
    </row>
    <row r="162" spans="1:31" ht="15" customHeight="1" thickBot="1">
      <c r="B162" s="268" t="s">
        <v>131</v>
      </c>
      <c r="C162" s="269"/>
      <c r="D162" s="269"/>
      <c r="E162" s="269"/>
      <c r="F162" s="269"/>
      <c r="G162" s="269"/>
      <c r="H162" s="269"/>
      <c r="I162" s="269"/>
      <c r="J162" s="269"/>
      <c r="K162" s="269"/>
      <c r="L162" s="269"/>
      <c r="M162" s="269"/>
      <c r="N162" s="269"/>
      <c r="O162" s="269"/>
      <c r="P162" s="269"/>
      <c r="Q162" s="269"/>
      <c r="R162" s="269"/>
      <c r="S162" s="269"/>
      <c r="T162" s="269"/>
      <c r="U162" s="269"/>
      <c r="V162" s="269"/>
      <c r="W162" s="269"/>
      <c r="X162" s="269"/>
      <c r="Y162" s="269"/>
      <c r="Z162" s="269"/>
      <c r="AA162" s="269"/>
      <c r="AB162" s="269"/>
      <c r="AC162" s="269"/>
      <c r="AD162" s="269"/>
      <c r="AE162" s="270"/>
    </row>
    <row r="163" spans="1:31" ht="7.15" customHeight="1" thickBot="1">
      <c r="B163" s="119"/>
      <c r="C163" s="100"/>
      <c r="D163" s="100"/>
      <c r="E163" s="100"/>
      <c r="F163" s="100"/>
      <c r="G163" s="100"/>
      <c r="H163" s="100"/>
      <c r="I163" s="100"/>
      <c r="J163" s="100"/>
      <c r="K163" s="100"/>
      <c r="L163" s="100"/>
      <c r="M163" s="100"/>
      <c r="N163" s="100"/>
      <c r="O163" s="100"/>
      <c r="P163" s="100"/>
      <c r="Q163" s="100"/>
      <c r="R163" s="100"/>
      <c r="S163" s="100"/>
      <c r="T163" s="100"/>
      <c r="U163" s="100"/>
      <c r="V163" s="100"/>
      <c r="W163" s="100"/>
      <c r="X163" s="100"/>
      <c r="Y163" s="100"/>
      <c r="Z163" s="100"/>
      <c r="AA163" s="100"/>
      <c r="AB163" s="100"/>
      <c r="AC163" s="100"/>
      <c r="AD163" s="100"/>
      <c r="AE163" s="101"/>
    </row>
    <row r="164" spans="1:31" ht="15" customHeight="1" thickBot="1">
      <c r="B164" s="102" t="s">
        <v>221</v>
      </c>
      <c r="C164" s="103"/>
      <c r="D164" s="103"/>
      <c r="E164" s="103"/>
      <c r="F164" s="103"/>
      <c r="G164" s="103"/>
      <c r="H164" s="103"/>
      <c r="I164" s="103"/>
      <c r="J164" s="103"/>
      <c r="K164" s="104"/>
      <c r="L164" s="104"/>
      <c r="M164" s="104"/>
      <c r="N164" s="104"/>
      <c r="O164" s="104"/>
      <c r="P164" s="104"/>
      <c r="Q164" s="104"/>
      <c r="R164" s="105"/>
      <c r="S164" s="104"/>
      <c r="T164" s="104"/>
      <c r="U164" s="105"/>
      <c r="V164" s="105"/>
      <c r="W164" s="104"/>
      <c r="X164" s="104"/>
      <c r="Y164" s="104"/>
      <c r="Z164" s="104"/>
      <c r="AA164" s="104"/>
      <c r="AB164" s="104"/>
      <c r="AC164" s="106"/>
      <c r="AD164" s="106"/>
      <c r="AE164" s="107"/>
    </row>
    <row r="165" spans="1:31" ht="15" customHeight="1">
      <c r="B165" s="108"/>
      <c r="C165" s="55"/>
      <c r="D165" s="55"/>
      <c r="E165" s="55"/>
      <c r="F165" s="55"/>
      <c r="G165" s="55"/>
      <c r="H165" s="55"/>
      <c r="I165" s="55"/>
      <c r="J165" s="55"/>
      <c r="K165" s="55"/>
      <c r="L165" s="55"/>
      <c r="M165" s="55"/>
      <c r="N165" s="55"/>
      <c r="O165" s="55"/>
      <c r="P165" s="55"/>
      <c r="Q165" s="55"/>
      <c r="R165" s="54"/>
      <c r="S165" s="54"/>
      <c r="T165" s="54"/>
      <c r="U165" s="56"/>
      <c r="V165" s="56"/>
      <c r="W165" s="56"/>
      <c r="X165" s="56"/>
      <c r="Y165" s="56"/>
      <c r="Z165" s="56"/>
      <c r="AA165" s="56"/>
      <c r="AB165" s="56"/>
      <c r="AC165" s="56"/>
      <c r="AD165" s="56"/>
      <c r="AE165" s="98"/>
    </row>
    <row r="166" spans="1:31" ht="15" customHeight="1">
      <c r="B166" s="108"/>
      <c r="C166" s="508" t="s">
        <v>135</v>
      </c>
      <c r="D166" s="508"/>
      <c r="E166" s="502" t="s">
        <v>250</v>
      </c>
      <c r="F166" s="502"/>
      <c r="G166" s="502"/>
      <c r="H166" s="502"/>
      <c r="I166" s="502"/>
      <c r="J166" s="502"/>
      <c r="K166" s="502"/>
      <c r="L166" s="502"/>
      <c r="M166" s="502"/>
      <c r="N166" s="502"/>
      <c r="O166" s="502"/>
      <c r="P166" s="502"/>
      <c r="Q166" s="502"/>
      <c r="R166" s="502"/>
      <c r="S166" s="502"/>
      <c r="T166" s="502"/>
      <c r="U166" s="502"/>
      <c r="V166" s="502"/>
      <c r="W166" s="502"/>
      <c r="X166" s="502"/>
      <c r="Y166" s="502"/>
      <c r="Z166" s="502"/>
      <c r="AA166" s="502"/>
      <c r="AB166" s="502"/>
      <c r="AC166" s="502"/>
      <c r="AD166" s="502"/>
      <c r="AE166" s="503"/>
    </row>
    <row r="167" spans="1:31" ht="15" customHeight="1">
      <c r="B167" s="108"/>
      <c r="C167" s="508" t="s">
        <v>135</v>
      </c>
      <c r="D167" s="508"/>
      <c r="E167" s="502" t="s">
        <v>227</v>
      </c>
      <c r="F167" s="502"/>
      <c r="G167" s="502"/>
      <c r="H167" s="502"/>
      <c r="I167" s="502"/>
      <c r="J167" s="502"/>
      <c r="K167" s="502"/>
      <c r="L167" s="502"/>
      <c r="M167" s="502"/>
      <c r="N167" s="502"/>
      <c r="O167" s="502"/>
      <c r="P167" s="502"/>
      <c r="Q167" s="502"/>
      <c r="R167" s="502"/>
      <c r="S167" s="502"/>
      <c r="T167" s="502"/>
      <c r="U167" s="502"/>
      <c r="V167" s="502"/>
      <c r="W167" s="502"/>
      <c r="X167" s="502"/>
      <c r="Y167" s="502"/>
      <c r="Z167" s="502"/>
      <c r="AA167" s="502"/>
      <c r="AB167" s="502"/>
      <c r="AC167" s="502"/>
      <c r="AD167" s="502"/>
      <c r="AE167" s="503"/>
    </row>
    <row r="168" spans="1:31" ht="15" customHeight="1">
      <c r="B168" s="108"/>
      <c r="C168" s="508" t="s">
        <v>135</v>
      </c>
      <c r="D168" s="508"/>
      <c r="E168" s="502" t="s">
        <v>225</v>
      </c>
      <c r="F168" s="502"/>
      <c r="G168" s="502"/>
      <c r="H168" s="502"/>
      <c r="I168" s="502"/>
      <c r="J168" s="502"/>
      <c r="K168" s="502"/>
      <c r="L168" s="502"/>
      <c r="M168" s="502"/>
      <c r="N168" s="502"/>
      <c r="O168" s="502"/>
      <c r="P168" s="502"/>
      <c r="Q168" s="502"/>
      <c r="R168" s="502"/>
      <c r="S168" s="502"/>
      <c r="T168" s="502"/>
      <c r="U168" s="502"/>
      <c r="V168" s="502"/>
      <c r="W168" s="502"/>
      <c r="X168" s="502"/>
      <c r="Y168" s="502"/>
      <c r="Z168" s="502"/>
      <c r="AA168" s="502"/>
      <c r="AB168" s="502"/>
      <c r="AC168" s="502"/>
      <c r="AD168" s="502"/>
      <c r="AE168" s="503"/>
    </row>
    <row r="169" spans="1:31" ht="18">
      <c r="B169" s="108"/>
      <c r="C169" s="508" t="s">
        <v>135</v>
      </c>
      <c r="D169" s="508"/>
      <c r="E169" s="502" t="s">
        <v>145</v>
      </c>
      <c r="F169" s="502"/>
      <c r="G169" s="502"/>
      <c r="H169" s="502"/>
      <c r="I169" s="502"/>
      <c r="J169" s="502"/>
      <c r="K169" s="502"/>
      <c r="L169" s="502"/>
      <c r="M169" s="502"/>
      <c r="N169" s="502"/>
      <c r="O169" s="502"/>
      <c r="P169" s="502"/>
      <c r="Q169" s="502"/>
      <c r="R169" s="502"/>
      <c r="S169" s="502"/>
      <c r="T169" s="502"/>
      <c r="U169" s="502"/>
      <c r="V169" s="502"/>
      <c r="W169" s="502"/>
      <c r="X169" s="502"/>
      <c r="Y169" s="502"/>
      <c r="Z169" s="502"/>
      <c r="AA169" s="502"/>
      <c r="AB169" s="502"/>
      <c r="AC169" s="502"/>
      <c r="AD169" s="502"/>
      <c r="AE169" s="503"/>
    </row>
    <row r="170" spans="1:31" ht="18">
      <c r="A170" s="24"/>
      <c r="B170" s="108"/>
      <c r="C170" s="508" t="s">
        <v>135</v>
      </c>
      <c r="D170" s="508"/>
      <c r="E170" s="502" t="s">
        <v>222</v>
      </c>
      <c r="F170" s="502"/>
      <c r="G170" s="502"/>
      <c r="H170" s="502"/>
      <c r="I170" s="502"/>
      <c r="J170" s="502"/>
      <c r="K170" s="502"/>
      <c r="L170" s="502"/>
      <c r="M170" s="502"/>
      <c r="N170" s="502"/>
      <c r="O170" s="502"/>
      <c r="P170" s="502"/>
      <c r="Q170" s="502"/>
      <c r="R170" s="502"/>
      <c r="S170" s="502"/>
      <c r="T170" s="502"/>
      <c r="U170" s="502"/>
      <c r="V170" s="502"/>
      <c r="W170" s="502"/>
      <c r="X170" s="502"/>
      <c r="Y170" s="502"/>
      <c r="Z170" s="502"/>
      <c r="AA170" s="502"/>
      <c r="AB170" s="502"/>
      <c r="AC170" s="502"/>
      <c r="AD170" s="502"/>
      <c r="AE170" s="503"/>
    </row>
    <row r="171" spans="1:31" ht="15" customHeight="1">
      <c r="B171" s="108"/>
      <c r="C171" s="508" t="s">
        <v>135</v>
      </c>
      <c r="D171" s="508"/>
      <c r="E171" s="502" t="s">
        <v>144</v>
      </c>
      <c r="F171" s="502"/>
      <c r="G171" s="502"/>
      <c r="H171" s="502"/>
      <c r="I171" s="502"/>
      <c r="J171" s="502"/>
      <c r="K171" s="502"/>
      <c r="L171" s="502"/>
      <c r="M171" s="502"/>
      <c r="N171" s="502"/>
      <c r="O171" s="502"/>
      <c r="P171" s="502"/>
      <c r="Q171" s="502"/>
      <c r="R171" s="502"/>
      <c r="S171" s="502"/>
      <c r="T171" s="502"/>
      <c r="U171" s="502"/>
      <c r="V171" s="502"/>
      <c r="W171" s="502"/>
      <c r="X171" s="502"/>
      <c r="Y171" s="502"/>
      <c r="Z171" s="502"/>
      <c r="AA171" s="502"/>
      <c r="AB171" s="502"/>
      <c r="AC171" s="502"/>
      <c r="AD171" s="502"/>
      <c r="AE171" s="503"/>
    </row>
    <row r="172" spans="1:31" ht="15" customHeight="1">
      <c r="B172" s="108"/>
      <c r="C172" s="55"/>
      <c r="D172" s="55"/>
      <c r="E172" s="501"/>
      <c r="F172" s="501"/>
      <c r="G172" s="501"/>
      <c r="H172" s="501"/>
      <c r="I172" s="501"/>
      <c r="J172" s="501"/>
      <c r="K172" s="501"/>
      <c r="L172" s="501"/>
      <c r="M172" s="501"/>
      <c r="N172" s="501"/>
      <c r="O172" s="501"/>
      <c r="P172" s="501"/>
      <c r="Q172" s="501"/>
      <c r="R172" s="54"/>
      <c r="S172" s="54"/>
      <c r="T172" s="54"/>
      <c r="U172" s="56"/>
      <c r="V172" s="56"/>
      <c r="W172" s="56"/>
      <c r="X172" s="56"/>
      <c r="Y172" s="56"/>
      <c r="Z172" s="56"/>
      <c r="AA172" s="56"/>
      <c r="AB172" s="56"/>
      <c r="AC172" s="56"/>
      <c r="AD172" s="56"/>
      <c r="AE172" s="98"/>
    </row>
    <row r="173" spans="1:31" ht="15" customHeight="1">
      <c r="B173" s="108"/>
      <c r="C173" s="511" t="s">
        <v>2</v>
      </c>
      <c r="D173" s="512"/>
      <c r="E173" s="519" t="s">
        <v>3</v>
      </c>
      <c r="F173" s="519"/>
      <c r="G173" s="519"/>
      <c r="H173" s="519"/>
      <c r="I173" s="519"/>
      <c r="J173" s="519" t="s">
        <v>146</v>
      </c>
      <c r="K173" s="519"/>
      <c r="L173" s="519"/>
      <c r="M173" s="519"/>
      <c r="N173" s="519"/>
      <c r="O173" s="24"/>
      <c r="P173" s="87"/>
      <c r="Q173" s="88"/>
      <c r="R173" s="88"/>
      <c r="S173" s="88"/>
      <c r="T173" s="83"/>
      <c r="U173" s="88"/>
      <c r="V173" s="88"/>
      <c r="W173" s="88"/>
      <c r="X173" s="88"/>
      <c r="Y173" s="83"/>
      <c r="Z173" s="83"/>
      <c r="AA173" s="89" t="s">
        <v>147</v>
      </c>
      <c r="AB173" s="504" t="str">
        <f>IF(MAX(J174:N179)=0,"",MAX(J174:N179))</f>
        <v/>
      </c>
      <c r="AC173" s="504"/>
      <c r="AD173" s="505"/>
      <c r="AE173" s="1"/>
    </row>
    <row r="174" spans="1:31" ht="15" customHeight="1">
      <c r="B174" s="108"/>
      <c r="C174" s="509">
        <v>1</v>
      </c>
      <c r="D174" s="510"/>
      <c r="E174" s="518"/>
      <c r="F174" s="518"/>
      <c r="G174" s="518"/>
      <c r="H174" s="518"/>
      <c r="I174" s="518"/>
      <c r="J174" s="517"/>
      <c r="K174" s="517"/>
      <c r="L174" s="517"/>
      <c r="M174" s="517"/>
      <c r="N174" s="517"/>
      <c r="O174" s="24"/>
      <c r="P174" s="90"/>
      <c r="Q174" s="91"/>
      <c r="R174" s="91"/>
      <c r="S174" s="91"/>
      <c r="T174" s="91"/>
      <c r="U174" s="91"/>
      <c r="V174" s="91"/>
      <c r="W174" s="91"/>
      <c r="X174" s="91"/>
      <c r="Y174" s="81"/>
      <c r="Z174" s="81"/>
      <c r="AA174" s="92" t="s">
        <v>223</v>
      </c>
      <c r="AB174" s="506" t="str">
        <f>IF(J179=0,"",J180/J179)</f>
        <v/>
      </c>
      <c r="AC174" s="506"/>
      <c r="AD174" s="507"/>
      <c r="AE174" s="1"/>
    </row>
    <row r="175" spans="1:31" ht="15" customHeight="1">
      <c r="B175" s="108"/>
      <c r="C175" s="509">
        <v>2</v>
      </c>
      <c r="D175" s="510"/>
      <c r="E175" s="518"/>
      <c r="F175" s="518"/>
      <c r="G175" s="518"/>
      <c r="H175" s="518"/>
      <c r="I175" s="518"/>
      <c r="J175" s="517"/>
      <c r="K175" s="517"/>
      <c r="L175" s="517"/>
      <c r="M175" s="517"/>
      <c r="N175" s="517"/>
      <c r="O175" s="3"/>
      <c r="P175" s="3"/>
      <c r="Q175" s="3"/>
      <c r="R175" s="3"/>
      <c r="S175" s="3"/>
      <c r="T175" s="3"/>
      <c r="U175" s="3"/>
      <c r="V175" s="3"/>
      <c r="W175" s="3"/>
      <c r="X175" s="3"/>
      <c r="Y175" s="3"/>
      <c r="Z175" s="3"/>
      <c r="AA175" s="3"/>
      <c r="AB175" s="3"/>
      <c r="AC175" s="3"/>
      <c r="AD175" s="3"/>
      <c r="AE175" s="1"/>
    </row>
    <row r="176" spans="1:31" ht="15" customHeight="1">
      <c r="B176" s="97"/>
      <c r="C176" s="509">
        <v>3</v>
      </c>
      <c r="D176" s="510"/>
      <c r="E176" s="518"/>
      <c r="F176" s="518"/>
      <c r="G176" s="518"/>
      <c r="H176" s="518"/>
      <c r="I176" s="518"/>
      <c r="J176" s="517"/>
      <c r="K176" s="517"/>
      <c r="L176" s="517"/>
      <c r="M176" s="517"/>
      <c r="N176" s="517"/>
      <c r="O176" s="3"/>
      <c r="P176" s="3"/>
      <c r="Q176" s="3"/>
      <c r="R176" s="3"/>
      <c r="S176" s="3"/>
      <c r="T176" s="3"/>
      <c r="U176" s="3"/>
      <c r="V176" s="3"/>
      <c r="W176" s="3"/>
      <c r="X176" s="3"/>
      <c r="Y176" s="3"/>
      <c r="Z176" s="3"/>
      <c r="AA176" s="3"/>
      <c r="AB176" s="3"/>
      <c r="AC176" s="3"/>
      <c r="AD176" s="3"/>
      <c r="AE176" s="1"/>
    </row>
    <row r="177" spans="2:58" ht="15" customHeight="1">
      <c r="B177" s="108"/>
      <c r="C177" s="509">
        <v>4</v>
      </c>
      <c r="D177" s="510"/>
      <c r="E177" s="518"/>
      <c r="F177" s="518"/>
      <c r="G177" s="518"/>
      <c r="H177" s="518"/>
      <c r="I177" s="518"/>
      <c r="J177" s="517"/>
      <c r="K177" s="517"/>
      <c r="L177" s="517"/>
      <c r="M177" s="517"/>
      <c r="N177" s="517"/>
      <c r="O177" s="3"/>
      <c r="P177" s="3"/>
      <c r="Q177" s="3"/>
      <c r="R177" s="3"/>
      <c r="S177" s="3"/>
      <c r="T177" s="3"/>
      <c r="U177" s="3"/>
      <c r="V177" s="3"/>
      <c r="W177" s="3"/>
      <c r="X177" s="3"/>
      <c r="Y177" s="3"/>
      <c r="Z177" s="3"/>
      <c r="AA177" s="3"/>
      <c r="AB177" s="3"/>
      <c r="AC177" s="3"/>
      <c r="AD177" s="3"/>
      <c r="AE177" s="1"/>
    </row>
    <row r="178" spans="2:58" ht="15" customHeight="1">
      <c r="B178" s="97"/>
      <c r="C178" s="509">
        <v>5</v>
      </c>
      <c r="D178" s="510"/>
      <c r="E178" s="518"/>
      <c r="F178" s="518"/>
      <c r="G178" s="518"/>
      <c r="H178" s="518"/>
      <c r="I178" s="518"/>
      <c r="J178" s="517"/>
      <c r="K178" s="517"/>
      <c r="L178" s="517"/>
      <c r="M178" s="517"/>
      <c r="N178" s="517"/>
      <c r="O178" s="3"/>
      <c r="P178" s="3"/>
      <c r="Q178" s="3"/>
      <c r="R178" s="3"/>
      <c r="S178" s="3"/>
      <c r="T178" s="3"/>
      <c r="U178" s="3"/>
      <c r="V178" s="3"/>
      <c r="W178" s="3"/>
      <c r="X178" s="3"/>
      <c r="Y178" s="3"/>
      <c r="Z178" s="3"/>
      <c r="AA178" s="3"/>
      <c r="AB178" s="3"/>
      <c r="AC178" s="3"/>
      <c r="AD178" s="3"/>
      <c r="AE178" s="1"/>
    </row>
    <row r="179" spans="2:58" ht="15" customHeight="1" thickBot="1">
      <c r="B179" s="108"/>
      <c r="C179" s="513">
        <v>6</v>
      </c>
      <c r="D179" s="514"/>
      <c r="E179" s="520"/>
      <c r="F179" s="520"/>
      <c r="G179" s="520"/>
      <c r="H179" s="520"/>
      <c r="I179" s="520"/>
      <c r="J179" s="521"/>
      <c r="K179" s="521"/>
      <c r="L179" s="521"/>
      <c r="M179" s="521"/>
      <c r="N179" s="521"/>
      <c r="O179" s="3"/>
      <c r="P179" s="3"/>
      <c r="Q179" s="3"/>
      <c r="R179" s="3"/>
      <c r="S179" s="3"/>
      <c r="T179" s="3"/>
      <c r="U179" s="3"/>
      <c r="V179" s="3"/>
      <c r="W179" s="3"/>
      <c r="X179" s="3"/>
      <c r="Y179" s="3"/>
      <c r="Z179" s="3"/>
      <c r="AA179" s="3"/>
      <c r="AB179" s="3"/>
      <c r="AC179" s="3"/>
      <c r="AD179" s="3"/>
      <c r="AE179" s="1"/>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row>
    <row r="180" spans="2:58" ht="15" customHeight="1" thickTop="1">
      <c r="B180" s="97"/>
      <c r="C180" s="515">
        <v>7</v>
      </c>
      <c r="D180" s="516"/>
      <c r="E180" s="522"/>
      <c r="F180" s="522"/>
      <c r="G180" s="522"/>
      <c r="H180" s="522"/>
      <c r="I180" s="522"/>
      <c r="J180" s="523"/>
      <c r="K180" s="523"/>
      <c r="L180" s="523"/>
      <c r="M180" s="523"/>
      <c r="N180" s="523"/>
      <c r="O180" s="3"/>
      <c r="P180" s="3"/>
      <c r="Q180" s="3"/>
      <c r="R180" s="3"/>
      <c r="S180" s="3"/>
      <c r="T180" s="3"/>
      <c r="U180" s="3"/>
      <c r="V180" s="3"/>
      <c r="W180" s="3"/>
      <c r="X180" s="3"/>
      <c r="Y180" s="3"/>
      <c r="Z180" s="3"/>
      <c r="AA180" s="3"/>
      <c r="AB180" s="3"/>
      <c r="AC180" s="3"/>
      <c r="AD180" s="3"/>
      <c r="AE180" s="1"/>
    </row>
    <row r="181" spans="2:58" ht="15" customHeight="1">
      <c r="B181" s="108"/>
      <c r="C181" s="509">
        <v>8</v>
      </c>
      <c r="D181" s="510"/>
      <c r="E181" s="518"/>
      <c r="F181" s="518"/>
      <c r="G181" s="518"/>
      <c r="H181" s="518"/>
      <c r="I181" s="518"/>
      <c r="J181" s="517"/>
      <c r="K181" s="517"/>
      <c r="L181" s="517"/>
      <c r="M181" s="517"/>
      <c r="N181" s="517"/>
      <c r="O181" s="3"/>
      <c r="P181" s="3"/>
      <c r="Q181" s="3"/>
      <c r="R181" s="3"/>
      <c r="S181" s="3"/>
      <c r="T181" s="3"/>
      <c r="U181" s="3"/>
      <c r="V181" s="3"/>
      <c r="W181" s="3"/>
      <c r="X181" s="3"/>
      <c r="Y181" s="3"/>
      <c r="Z181" s="3"/>
      <c r="AA181" s="3"/>
      <c r="AB181" s="3"/>
      <c r="AC181" s="3"/>
      <c r="AD181" s="3"/>
      <c r="AE181" s="1"/>
    </row>
    <row r="182" spans="2:58" ht="15" customHeight="1">
      <c r="B182" s="97"/>
      <c r="C182" s="509">
        <v>9</v>
      </c>
      <c r="D182" s="510"/>
      <c r="E182" s="518"/>
      <c r="F182" s="518"/>
      <c r="G182" s="518"/>
      <c r="H182" s="518"/>
      <c r="I182" s="518"/>
      <c r="J182" s="517"/>
      <c r="K182" s="517"/>
      <c r="L182" s="517"/>
      <c r="M182" s="517"/>
      <c r="N182" s="517"/>
      <c r="O182" s="56"/>
      <c r="P182" s="56"/>
      <c r="Q182" s="56"/>
      <c r="R182" s="56"/>
      <c r="S182" s="56"/>
      <c r="T182" s="56"/>
      <c r="U182" s="56"/>
      <c r="V182" s="56"/>
      <c r="W182" s="56"/>
      <c r="X182" s="56"/>
      <c r="Y182" s="56"/>
      <c r="Z182" s="56"/>
      <c r="AA182" s="56"/>
      <c r="AB182" s="56"/>
      <c r="AC182" s="56"/>
      <c r="AD182" s="56"/>
      <c r="AE182" s="98"/>
    </row>
    <row r="183" spans="2:58" ht="15" customHeight="1">
      <c r="B183" s="108"/>
      <c r="C183" s="509">
        <v>10</v>
      </c>
      <c r="D183" s="510"/>
      <c r="E183" s="518"/>
      <c r="F183" s="518"/>
      <c r="G183" s="518"/>
      <c r="H183" s="518"/>
      <c r="I183" s="518"/>
      <c r="J183" s="517"/>
      <c r="K183" s="517"/>
      <c r="L183" s="517"/>
      <c r="M183" s="517"/>
      <c r="N183" s="517"/>
      <c r="O183" s="55"/>
      <c r="P183" s="55"/>
      <c r="Q183" s="55"/>
      <c r="R183" s="54"/>
      <c r="S183" s="54"/>
      <c r="T183" s="54"/>
      <c r="U183" s="56"/>
      <c r="V183" s="56"/>
      <c r="W183" s="56"/>
      <c r="X183" s="56"/>
      <c r="Y183" s="56"/>
      <c r="Z183" s="56"/>
      <c r="AA183" s="56"/>
      <c r="AB183" s="56"/>
      <c r="AC183" s="56"/>
      <c r="AD183" s="56"/>
      <c r="AE183" s="98"/>
    </row>
    <row r="184" spans="2:58" ht="15" customHeight="1">
      <c r="B184" s="97"/>
      <c r="C184" s="509">
        <v>11</v>
      </c>
      <c r="D184" s="510"/>
      <c r="E184" s="518"/>
      <c r="F184" s="518"/>
      <c r="G184" s="518"/>
      <c r="H184" s="518"/>
      <c r="I184" s="518"/>
      <c r="J184" s="517"/>
      <c r="K184" s="517"/>
      <c r="L184" s="517"/>
      <c r="M184" s="517"/>
      <c r="N184" s="517"/>
      <c r="O184" s="56"/>
      <c r="P184" s="56"/>
      <c r="Q184" s="56"/>
      <c r="R184" s="56"/>
      <c r="S184" s="56"/>
      <c r="T184" s="56"/>
      <c r="U184" s="56"/>
      <c r="V184" s="56"/>
      <c r="W184" s="56"/>
      <c r="X184" s="56"/>
      <c r="Y184" s="56"/>
      <c r="Z184" s="56"/>
      <c r="AA184" s="56"/>
      <c r="AB184" s="56"/>
      <c r="AC184" s="56"/>
      <c r="AD184" s="56"/>
      <c r="AE184" s="98"/>
    </row>
    <row r="185" spans="2:58" ht="15" customHeight="1">
      <c r="B185" s="109"/>
      <c r="C185" s="509">
        <v>12</v>
      </c>
      <c r="D185" s="510"/>
      <c r="E185" s="518"/>
      <c r="F185" s="518"/>
      <c r="G185" s="518"/>
      <c r="H185" s="518"/>
      <c r="I185" s="518"/>
      <c r="J185" s="517"/>
      <c r="K185" s="517"/>
      <c r="L185" s="517"/>
      <c r="M185" s="517"/>
      <c r="N185" s="517"/>
      <c r="O185" s="54"/>
      <c r="P185" s="54"/>
      <c r="Q185" s="54"/>
      <c r="R185" s="54"/>
      <c r="S185" s="54"/>
      <c r="T185" s="54"/>
      <c r="U185" s="54"/>
      <c r="V185" s="54"/>
      <c r="W185" s="54"/>
      <c r="X185" s="54"/>
      <c r="Y185" s="54"/>
      <c r="Z185" s="54"/>
      <c r="AA185" s="54"/>
      <c r="AB185" s="54"/>
      <c r="AC185" s="54"/>
      <c r="AD185" s="54"/>
      <c r="AE185" s="110"/>
    </row>
    <row r="186" spans="2:58" ht="15" customHeight="1">
      <c r="B186" s="97"/>
      <c r="C186" s="509">
        <v>13</v>
      </c>
      <c r="D186" s="510"/>
      <c r="E186" s="518"/>
      <c r="F186" s="518"/>
      <c r="G186" s="518"/>
      <c r="H186" s="518"/>
      <c r="I186" s="518"/>
      <c r="J186" s="517"/>
      <c r="K186" s="517"/>
      <c r="L186" s="517"/>
      <c r="M186" s="517"/>
      <c r="N186" s="517"/>
      <c r="O186" s="56"/>
      <c r="P186" s="56"/>
      <c r="Q186" s="56"/>
      <c r="R186" s="56"/>
      <c r="S186" s="56"/>
      <c r="T186" s="56"/>
      <c r="U186" s="56"/>
      <c r="V186" s="56"/>
      <c r="W186" s="56"/>
      <c r="X186" s="56"/>
      <c r="Y186" s="56"/>
      <c r="Z186" s="56"/>
      <c r="AA186" s="56"/>
      <c r="AB186" s="56"/>
      <c r="AC186" s="56"/>
      <c r="AD186" s="56"/>
      <c r="AE186" s="98"/>
    </row>
    <row r="187" spans="2:58" ht="15" customHeight="1">
      <c r="B187" s="108"/>
      <c r="C187" s="509">
        <v>14</v>
      </c>
      <c r="D187" s="510"/>
      <c r="E187" s="518"/>
      <c r="F187" s="518"/>
      <c r="G187" s="518"/>
      <c r="H187" s="518"/>
      <c r="I187" s="518"/>
      <c r="J187" s="517"/>
      <c r="K187" s="517"/>
      <c r="L187" s="517"/>
      <c r="M187" s="517"/>
      <c r="N187" s="517"/>
      <c r="O187" s="55"/>
      <c r="P187" s="55"/>
      <c r="Q187" s="55"/>
      <c r="R187" s="54"/>
      <c r="S187" s="54"/>
      <c r="T187" s="54"/>
      <c r="U187" s="56"/>
      <c r="V187" s="56"/>
      <c r="W187" s="56"/>
      <c r="X187" s="56"/>
      <c r="Y187" s="56"/>
      <c r="Z187" s="56"/>
      <c r="AA187" s="56"/>
      <c r="AB187" s="56"/>
      <c r="AC187" s="56"/>
      <c r="AD187" s="56"/>
      <c r="AE187" s="98"/>
    </row>
    <row r="188" spans="2:58" ht="15" customHeight="1">
      <c r="B188" s="108"/>
      <c r="C188" s="509">
        <v>15</v>
      </c>
      <c r="D188" s="510"/>
      <c r="E188" s="518"/>
      <c r="F188" s="518"/>
      <c r="G188" s="518"/>
      <c r="H188" s="518"/>
      <c r="I188" s="518"/>
      <c r="J188" s="517"/>
      <c r="K188" s="517"/>
      <c r="L188" s="517"/>
      <c r="M188" s="517"/>
      <c r="N188" s="517"/>
      <c r="O188" s="54"/>
      <c r="P188" s="54"/>
      <c r="Q188" s="54"/>
      <c r="R188" s="56"/>
      <c r="S188" s="56"/>
      <c r="T188" s="56"/>
      <c r="U188" s="56"/>
      <c r="V188" s="56"/>
      <c r="W188" s="56"/>
      <c r="X188" s="56"/>
      <c r="Y188" s="56"/>
      <c r="Z188" s="56"/>
      <c r="AA188" s="56"/>
      <c r="AB188" s="56"/>
      <c r="AC188" s="56"/>
      <c r="AD188" s="56"/>
      <c r="AE188" s="98"/>
    </row>
    <row r="189" spans="2:58" ht="15" customHeight="1">
      <c r="B189" s="108"/>
      <c r="C189" s="509">
        <v>16</v>
      </c>
      <c r="D189" s="510"/>
      <c r="E189" s="518"/>
      <c r="F189" s="518"/>
      <c r="G189" s="518"/>
      <c r="H189" s="518"/>
      <c r="I189" s="518"/>
      <c r="J189" s="517"/>
      <c r="K189" s="517"/>
      <c r="L189" s="517"/>
      <c r="M189" s="517"/>
      <c r="N189" s="517"/>
      <c r="O189" s="54"/>
      <c r="P189" s="54"/>
      <c r="Q189" s="54"/>
      <c r="R189" s="56"/>
      <c r="S189" s="56"/>
      <c r="T189" s="56"/>
      <c r="U189" s="56"/>
      <c r="V189" s="56"/>
      <c r="W189" s="56"/>
      <c r="X189" s="56"/>
      <c r="Y189" s="56"/>
      <c r="Z189" s="56"/>
      <c r="AA189" s="56"/>
      <c r="AB189" s="56"/>
      <c r="AC189" s="56"/>
      <c r="AD189" s="56"/>
      <c r="AE189" s="98"/>
    </row>
    <row r="190" spans="2:58" ht="15" customHeight="1">
      <c r="B190" s="108"/>
      <c r="C190" s="509">
        <v>17</v>
      </c>
      <c r="D190" s="510"/>
      <c r="E190" s="518"/>
      <c r="F190" s="518"/>
      <c r="G190" s="518"/>
      <c r="H190" s="518"/>
      <c r="I190" s="518"/>
      <c r="J190" s="517"/>
      <c r="K190" s="517"/>
      <c r="L190" s="517"/>
      <c r="M190" s="517"/>
      <c r="N190" s="517"/>
      <c r="O190" s="54"/>
      <c r="P190" s="54"/>
      <c r="Q190" s="54"/>
      <c r="R190" s="56"/>
      <c r="S190" s="56"/>
      <c r="T190" s="56"/>
      <c r="U190" s="56"/>
      <c r="V190" s="56"/>
      <c r="W190" s="56"/>
      <c r="X190" s="56"/>
      <c r="Y190" s="56"/>
      <c r="Z190" s="56"/>
      <c r="AA190" s="56"/>
      <c r="AB190" s="56"/>
      <c r="AC190" s="56"/>
      <c r="AD190" s="56"/>
      <c r="AE190" s="98"/>
    </row>
    <row r="191" spans="2:58" ht="15" customHeight="1">
      <c r="B191" s="109"/>
      <c r="C191" s="509">
        <v>18</v>
      </c>
      <c r="D191" s="510"/>
      <c r="E191" s="518"/>
      <c r="F191" s="518"/>
      <c r="G191" s="518"/>
      <c r="H191" s="518"/>
      <c r="I191" s="518"/>
      <c r="J191" s="517"/>
      <c r="K191" s="517"/>
      <c r="L191" s="517"/>
      <c r="M191" s="517"/>
      <c r="N191" s="517"/>
      <c r="O191" s="54"/>
      <c r="P191" s="54"/>
      <c r="Q191" s="54"/>
      <c r="R191" s="56"/>
      <c r="S191" s="56"/>
      <c r="T191" s="56"/>
      <c r="U191" s="56"/>
      <c r="V191" s="56"/>
      <c r="W191" s="56"/>
      <c r="X191" s="56"/>
      <c r="Y191" s="56"/>
      <c r="Z191" s="56"/>
      <c r="AA191" s="56"/>
      <c r="AB191" s="56"/>
      <c r="AC191" s="56"/>
      <c r="AD191" s="56"/>
      <c r="AE191" s="98"/>
    </row>
    <row r="192" spans="2:58" ht="15" customHeight="1">
      <c r="B192" s="109"/>
      <c r="C192" s="509">
        <v>19</v>
      </c>
      <c r="D192" s="510"/>
      <c r="E192" s="518"/>
      <c r="F192" s="518"/>
      <c r="G192" s="518"/>
      <c r="H192" s="518"/>
      <c r="I192" s="518"/>
      <c r="J192" s="517"/>
      <c r="K192" s="517"/>
      <c r="L192" s="517"/>
      <c r="M192" s="517"/>
      <c r="N192" s="517"/>
      <c r="O192" s="54"/>
      <c r="P192" s="54"/>
      <c r="Q192" s="54"/>
      <c r="R192" s="56"/>
      <c r="S192" s="56"/>
      <c r="T192" s="56"/>
      <c r="U192" s="56"/>
      <c r="V192" s="56"/>
      <c r="W192" s="56"/>
      <c r="X192" s="56"/>
      <c r="Y192" s="56"/>
      <c r="Z192" s="56"/>
      <c r="AA192" s="56"/>
      <c r="AB192" s="56"/>
      <c r="AC192" s="56"/>
      <c r="AD192" s="56"/>
      <c r="AE192" s="98"/>
    </row>
    <row r="193" spans="1:31" ht="15" customHeight="1">
      <c r="B193" s="109"/>
      <c r="C193" s="509">
        <v>20</v>
      </c>
      <c r="D193" s="510"/>
      <c r="E193" s="518"/>
      <c r="F193" s="518"/>
      <c r="G193" s="518"/>
      <c r="H193" s="518"/>
      <c r="I193" s="518"/>
      <c r="J193" s="517"/>
      <c r="K193" s="517"/>
      <c r="L193" s="517"/>
      <c r="M193" s="517"/>
      <c r="N193" s="517"/>
      <c r="O193" s="54"/>
      <c r="P193" s="54"/>
      <c r="Q193" s="54"/>
      <c r="R193" s="56"/>
      <c r="S193" s="56"/>
      <c r="T193" s="56"/>
      <c r="U193" s="56"/>
      <c r="V193" s="56"/>
      <c r="W193" s="56"/>
      <c r="X193" s="56"/>
      <c r="Y193" s="56"/>
      <c r="Z193" s="56"/>
      <c r="AA193" s="56"/>
      <c r="AB193" s="56"/>
      <c r="AC193" s="56"/>
      <c r="AD193" s="56"/>
      <c r="AE193" s="98"/>
    </row>
    <row r="194" spans="1:31" ht="7.15" customHeight="1" thickBot="1">
      <c r="A194" s="24"/>
      <c r="B194" s="111"/>
      <c r="C194" s="112"/>
      <c r="D194" s="112"/>
      <c r="E194" s="113"/>
      <c r="F194" s="113"/>
      <c r="G194" s="113"/>
      <c r="H194" s="113"/>
      <c r="I194" s="113"/>
      <c r="J194" s="114"/>
      <c r="K194" s="114"/>
      <c r="L194" s="114"/>
      <c r="M194" s="114"/>
      <c r="N194" s="114"/>
      <c r="O194" s="99"/>
      <c r="P194" s="99"/>
      <c r="Q194" s="99"/>
      <c r="R194" s="100"/>
      <c r="S194" s="100"/>
      <c r="T194" s="100"/>
      <c r="U194" s="100"/>
      <c r="V194" s="100"/>
      <c r="W194" s="100"/>
      <c r="X194" s="100"/>
      <c r="Y194" s="100"/>
      <c r="Z194" s="100"/>
      <c r="AA194" s="100"/>
      <c r="AB194" s="100"/>
      <c r="AC194" s="100"/>
      <c r="AD194" s="100"/>
      <c r="AE194" s="101"/>
    </row>
    <row r="195" spans="1:31" ht="7.15" customHeight="1" thickBot="1">
      <c r="B195" s="109"/>
      <c r="C195" s="54"/>
      <c r="D195" s="54"/>
      <c r="E195" s="54"/>
      <c r="F195" s="54"/>
      <c r="G195" s="54"/>
      <c r="H195" s="54"/>
      <c r="I195" s="54"/>
      <c r="J195" s="54"/>
      <c r="K195" s="54"/>
      <c r="L195" s="54"/>
      <c r="M195" s="54"/>
      <c r="N195" s="54"/>
      <c r="O195" s="54"/>
      <c r="P195" s="54"/>
      <c r="Q195" s="54"/>
      <c r="R195" s="56"/>
      <c r="S195" s="56"/>
      <c r="T195" s="56"/>
      <c r="U195" s="56"/>
      <c r="V195" s="56"/>
      <c r="W195" s="56"/>
      <c r="X195" s="56"/>
      <c r="Y195" s="56"/>
      <c r="Z195" s="56"/>
      <c r="AA195" s="56"/>
      <c r="AB195" s="56"/>
      <c r="AC195" s="56"/>
      <c r="AD195" s="56"/>
      <c r="AE195" s="98"/>
    </row>
    <row r="196" spans="1:31" ht="15" customHeight="1" thickBot="1">
      <c r="A196" s="24"/>
      <c r="B196" s="102" t="s">
        <v>224</v>
      </c>
      <c r="C196" s="103"/>
      <c r="D196" s="103"/>
      <c r="E196" s="103"/>
      <c r="F196" s="103"/>
      <c r="G196" s="103"/>
      <c r="H196" s="103"/>
      <c r="I196" s="103"/>
      <c r="J196" s="103"/>
      <c r="K196" s="104"/>
      <c r="L196" s="104"/>
      <c r="M196" s="104"/>
      <c r="N196" s="104"/>
      <c r="O196" s="104"/>
      <c r="P196" s="104"/>
      <c r="Q196" s="104"/>
      <c r="R196" s="105"/>
      <c r="S196" s="104"/>
      <c r="T196" s="104"/>
      <c r="U196" s="105"/>
      <c r="V196" s="105"/>
      <c r="W196" s="104"/>
      <c r="X196" s="104"/>
      <c r="Y196" s="104"/>
      <c r="Z196" s="104"/>
      <c r="AA196" s="104"/>
      <c r="AB196" s="104"/>
      <c r="AC196" s="106"/>
      <c r="AD196" s="106"/>
      <c r="AE196" s="107"/>
    </row>
    <row r="197" spans="1:31" ht="15" customHeight="1">
      <c r="B197" s="109"/>
      <c r="C197" s="54"/>
      <c r="D197" s="54"/>
      <c r="E197" s="54"/>
      <c r="F197" s="54"/>
      <c r="G197" s="54"/>
      <c r="H197" s="54"/>
      <c r="I197" s="54"/>
      <c r="J197" s="54"/>
      <c r="K197" s="54"/>
      <c r="L197" s="54"/>
      <c r="M197" s="54"/>
      <c r="N197" s="54"/>
      <c r="O197" s="54"/>
      <c r="P197" s="54"/>
      <c r="Q197" s="54"/>
      <c r="R197" s="56"/>
      <c r="S197" s="56"/>
      <c r="T197" s="56"/>
      <c r="U197" s="56"/>
      <c r="V197" s="56"/>
      <c r="W197" s="56"/>
      <c r="X197" s="56"/>
      <c r="Y197" s="56"/>
      <c r="Z197" s="56"/>
      <c r="AA197" s="56"/>
      <c r="AB197" s="56"/>
      <c r="AC197" s="56"/>
      <c r="AD197" s="56"/>
      <c r="AE197" s="98"/>
    </row>
    <row r="198" spans="1:31" ht="15" customHeight="1">
      <c r="B198" s="109"/>
      <c r="C198" s="508" t="s">
        <v>135</v>
      </c>
      <c r="D198" s="508"/>
      <c r="E198" s="524" t="s">
        <v>250</v>
      </c>
      <c r="F198" s="524"/>
      <c r="G198" s="524"/>
      <c r="H198" s="524"/>
      <c r="I198" s="524"/>
      <c r="J198" s="524"/>
      <c r="K198" s="524"/>
      <c r="L198" s="524"/>
      <c r="M198" s="524"/>
      <c r="N198" s="524"/>
      <c r="O198" s="524"/>
      <c r="P198" s="524"/>
      <c r="Q198" s="524"/>
      <c r="R198" s="524"/>
      <c r="S198" s="524"/>
      <c r="T198" s="524"/>
      <c r="U198" s="524"/>
      <c r="V198" s="524"/>
      <c r="W198" s="524"/>
      <c r="X198" s="524"/>
      <c r="Y198" s="524"/>
      <c r="Z198" s="524"/>
      <c r="AA198" s="524"/>
      <c r="AB198" s="524"/>
      <c r="AC198" s="524"/>
      <c r="AD198" s="524"/>
      <c r="AE198" s="536"/>
    </row>
    <row r="199" spans="1:31" ht="15" customHeight="1">
      <c r="B199" s="109"/>
      <c r="C199" s="508" t="s">
        <v>135</v>
      </c>
      <c r="D199" s="508"/>
      <c r="E199" s="502" t="s">
        <v>227</v>
      </c>
      <c r="F199" s="502"/>
      <c r="G199" s="502"/>
      <c r="H199" s="502"/>
      <c r="I199" s="502"/>
      <c r="J199" s="502"/>
      <c r="K199" s="502"/>
      <c r="L199" s="502"/>
      <c r="M199" s="502"/>
      <c r="N199" s="502"/>
      <c r="O199" s="502"/>
      <c r="P199" s="502"/>
      <c r="Q199" s="502"/>
      <c r="R199" s="502"/>
      <c r="S199" s="502"/>
      <c r="T199" s="502"/>
      <c r="U199" s="502"/>
      <c r="V199" s="502"/>
      <c r="W199" s="502"/>
      <c r="X199" s="502"/>
      <c r="Y199" s="502"/>
      <c r="Z199" s="502"/>
      <c r="AA199" s="502"/>
      <c r="AB199" s="502"/>
      <c r="AC199" s="502"/>
      <c r="AD199" s="502"/>
      <c r="AE199" s="503"/>
    </row>
    <row r="200" spans="1:31" ht="15" customHeight="1">
      <c r="B200" s="108"/>
      <c r="C200" s="508" t="s">
        <v>135</v>
      </c>
      <c r="D200" s="508"/>
      <c r="E200" s="502" t="s">
        <v>225</v>
      </c>
      <c r="F200" s="502"/>
      <c r="G200" s="502"/>
      <c r="H200" s="502"/>
      <c r="I200" s="502"/>
      <c r="J200" s="502"/>
      <c r="K200" s="502"/>
      <c r="L200" s="502"/>
      <c r="M200" s="502"/>
      <c r="N200" s="502"/>
      <c r="O200" s="502"/>
      <c r="P200" s="502"/>
      <c r="Q200" s="502"/>
      <c r="R200" s="502"/>
      <c r="S200" s="502"/>
      <c r="T200" s="502"/>
      <c r="U200" s="502"/>
      <c r="V200" s="502"/>
      <c r="W200" s="502"/>
      <c r="X200" s="502"/>
      <c r="Y200" s="502"/>
      <c r="Z200" s="502"/>
      <c r="AA200" s="502"/>
      <c r="AB200" s="502"/>
      <c r="AC200" s="502"/>
      <c r="AD200" s="502"/>
      <c r="AE200" s="503"/>
    </row>
    <row r="201" spans="1:31" ht="15" customHeight="1">
      <c r="B201" s="108"/>
      <c r="C201" s="508" t="s">
        <v>135</v>
      </c>
      <c r="D201" s="508"/>
      <c r="E201" s="524" t="s">
        <v>226</v>
      </c>
      <c r="F201" s="525"/>
      <c r="G201" s="525"/>
      <c r="H201" s="525"/>
      <c r="I201" s="525"/>
      <c r="J201" s="525"/>
      <c r="K201" s="525"/>
      <c r="L201" s="525"/>
      <c r="M201" s="525"/>
      <c r="N201" s="525"/>
      <c r="O201" s="525"/>
      <c r="P201" s="525"/>
      <c r="Q201" s="525"/>
      <c r="R201" s="525"/>
      <c r="S201" s="525"/>
      <c r="T201" s="525"/>
      <c r="U201" s="525"/>
      <c r="V201" s="525"/>
      <c r="W201" s="525"/>
      <c r="X201" s="525"/>
      <c r="Y201" s="525"/>
      <c r="Z201" s="525"/>
      <c r="AA201" s="525"/>
      <c r="AB201" s="525"/>
      <c r="AC201" s="525"/>
      <c r="AD201" s="525"/>
      <c r="AE201" s="526"/>
    </row>
    <row r="202" spans="1:31" ht="15" customHeight="1">
      <c r="B202" s="108"/>
      <c r="C202" s="508" t="s">
        <v>135</v>
      </c>
      <c r="D202" s="508"/>
      <c r="E202" s="524" t="s">
        <v>148</v>
      </c>
      <c r="F202" s="525"/>
      <c r="G202" s="525"/>
      <c r="H202" s="525"/>
      <c r="I202" s="525"/>
      <c r="J202" s="525"/>
      <c r="K202" s="525"/>
      <c r="L202" s="525"/>
      <c r="M202" s="525"/>
      <c r="N202" s="525"/>
      <c r="O202" s="525"/>
      <c r="P202" s="525"/>
      <c r="Q202" s="525"/>
      <c r="R202" s="525"/>
      <c r="S202" s="525"/>
      <c r="T202" s="525"/>
      <c r="U202" s="525"/>
      <c r="V202" s="525"/>
      <c r="W202" s="525"/>
      <c r="X202" s="525"/>
      <c r="Y202" s="525"/>
      <c r="Z202" s="525"/>
      <c r="AA202" s="525"/>
      <c r="AB202" s="525"/>
      <c r="AC202" s="525"/>
      <c r="AD202" s="525"/>
      <c r="AE202" s="526"/>
    </row>
    <row r="203" spans="1:31" ht="15" customHeight="1">
      <c r="A203" s="24"/>
      <c r="B203" s="108"/>
      <c r="C203" s="508" t="s">
        <v>135</v>
      </c>
      <c r="D203" s="508"/>
      <c r="E203" s="524" t="s">
        <v>228</v>
      </c>
      <c r="F203" s="525"/>
      <c r="G203" s="525"/>
      <c r="H203" s="525"/>
      <c r="I203" s="525"/>
      <c r="J203" s="525"/>
      <c r="K203" s="525"/>
      <c r="L203" s="525"/>
      <c r="M203" s="525"/>
      <c r="N203" s="525"/>
      <c r="O203" s="525"/>
      <c r="P203" s="525"/>
      <c r="Q203" s="525"/>
      <c r="R203" s="525"/>
      <c r="S203" s="525"/>
      <c r="T203" s="525"/>
      <c r="U203" s="525"/>
      <c r="V203" s="525"/>
      <c r="W203" s="525"/>
      <c r="X203" s="525"/>
      <c r="Y203" s="525"/>
      <c r="Z203" s="525"/>
      <c r="AA203" s="525"/>
      <c r="AB203" s="525"/>
      <c r="AC203" s="525"/>
      <c r="AD203" s="525"/>
      <c r="AE203" s="526"/>
    </row>
    <row r="204" spans="1:31" ht="15" customHeight="1">
      <c r="A204" s="24"/>
      <c r="B204" s="108"/>
      <c r="C204" s="508" t="s">
        <v>135</v>
      </c>
      <c r="D204" s="508"/>
      <c r="E204" s="524" t="s">
        <v>229</v>
      </c>
      <c r="F204" s="525"/>
      <c r="G204" s="525"/>
      <c r="H204" s="525"/>
      <c r="I204" s="525"/>
      <c r="J204" s="525"/>
      <c r="K204" s="525"/>
      <c r="L204" s="525"/>
      <c r="M204" s="525"/>
      <c r="N204" s="525"/>
      <c r="O204" s="525"/>
      <c r="P204" s="525"/>
      <c r="Q204" s="525"/>
      <c r="R204" s="525"/>
      <c r="S204" s="525"/>
      <c r="T204" s="525"/>
      <c r="U204" s="525"/>
      <c r="V204" s="525"/>
      <c r="W204" s="525"/>
      <c r="X204" s="525"/>
      <c r="Y204" s="525"/>
      <c r="Z204" s="525"/>
      <c r="AA204" s="525"/>
      <c r="AB204" s="525"/>
      <c r="AC204" s="525"/>
      <c r="AD204" s="525"/>
      <c r="AE204" s="526"/>
    </row>
    <row r="205" spans="1:31" ht="18.75" thickBot="1">
      <c r="B205" s="108"/>
      <c r="C205" s="508" t="s">
        <v>135</v>
      </c>
      <c r="D205" s="508"/>
      <c r="E205" s="524" t="s">
        <v>230</v>
      </c>
      <c r="F205" s="525"/>
      <c r="G205" s="525"/>
      <c r="H205" s="525"/>
      <c r="I205" s="525"/>
      <c r="J205" s="525"/>
      <c r="K205" s="525"/>
      <c r="L205" s="525"/>
      <c r="M205" s="525"/>
      <c r="N205" s="525"/>
      <c r="O205" s="525"/>
      <c r="P205" s="537"/>
      <c r="Q205" s="537"/>
      <c r="R205" s="537"/>
      <c r="S205" s="525"/>
      <c r="T205" s="525"/>
      <c r="U205" s="525"/>
      <c r="V205" s="525"/>
      <c r="W205" s="525"/>
      <c r="X205" s="525"/>
      <c r="Y205" s="525"/>
      <c r="Z205" s="525"/>
      <c r="AA205" s="525"/>
      <c r="AB205" s="525"/>
      <c r="AC205" s="525"/>
      <c r="AD205" s="525"/>
      <c r="AE205" s="526"/>
    </row>
    <row r="206" spans="1:31" ht="15" customHeight="1">
      <c r="B206" s="108"/>
      <c r="C206" s="508" t="s">
        <v>135</v>
      </c>
      <c r="D206" s="508"/>
      <c r="E206" s="94" t="s">
        <v>231</v>
      </c>
      <c r="F206" s="94"/>
      <c r="G206" s="94"/>
      <c r="H206" s="94"/>
      <c r="I206" s="94"/>
      <c r="J206" s="527"/>
      <c r="K206" s="528"/>
      <c r="L206" s="529"/>
      <c r="M206" s="94"/>
      <c r="N206" s="94"/>
      <c r="O206" s="94"/>
      <c r="P206" s="94"/>
      <c r="Q206" s="94"/>
      <c r="R206" s="94"/>
      <c r="S206" s="94"/>
      <c r="T206" s="94"/>
      <c r="U206" s="94"/>
      <c r="V206" s="94"/>
      <c r="W206" s="94"/>
      <c r="X206" s="94"/>
      <c r="Y206" s="94"/>
      <c r="Z206" s="94"/>
      <c r="AA206" s="94"/>
      <c r="AB206" s="94"/>
      <c r="AC206" s="94"/>
      <c r="AD206" s="94"/>
      <c r="AE206" s="166"/>
    </row>
    <row r="207" spans="1:31" ht="15" customHeight="1">
      <c r="B207" s="108"/>
      <c r="C207" s="508" t="s">
        <v>135</v>
      </c>
      <c r="D207" s="508"/>
      <c r="E207" s="94" t="s">
        <v>232</v>
      </c>
      <c r="F207" s="94"/>
      <c r="G207" s="94"/>
      <c r="H207" s="94"/>
      <c r="I207" s="94"/>
      <c r="J207" s="530"/>
      <c r="K207" s="531"/>
      <c r="L207" s="532"/>
      <c r="M207" s="94"/>
      <c r="N207" s="94"/>
      <c r="O207" s="94"/>
      <c r="P207" s="94"/>
      <c r="Q207" s="94"/>
      <c r="R207" s="94"/>
      <c r="S207" s="94"/>
      <c r="T207" s="94"/>
      <c r="U207" s="94"/>
      <c r="V207" s="94"/>
      <c r="W207" s="94"/>
      <c r="X207" s="94"/>
      <c r="Y207" s="94"/>
      <c r="Z207" s="94"/>
      <c r="AA207" s="94"/>
      <c r="AB207" s="94"/>
      <c r="AC207" s="94"/>
      <c r="AD207" s="94"/>
      <c r="AE207" s="166"/>
    </row>
    <row r="208" spans="1:31" ht="15" customHeight="1">
      <c r="A208" s="24"/>
      <c r="B208" s="108"/>
      <c r="C208" s="508" t="s">
        <v>135</v>
      </c>
      <c r="D208" s="508"/>
      <c r="E208" s="94" t="s">
        <v>233</v>
      </c>
      <c r="F208" s="94"/>
      <c r="G208" s="94"/>
      <c r="H208" s="94"/>
      <c r="I208" s="94"/>
      <c r="J208" s="530"/>
      <c r="K208" s="531"/>
      <c r="L208" s="532"/>
      <c r="M208" s="94"/>
      <c r="N208" s="94"/>
      <c r="O208" s="94"/>
      <c r="P208" s="94"/>
      <c r="Q208" s="94"/>
      <c r="R208" s="94"/>
      <c r="S208" s="94"/>
      <c r="T208" s="94"/>
      <c r="U208" s="94"/>
      <c r="V208" s="94"/>
      <c r="W208" s="94"/>
      <c r="X208" s="94"/>
      <c r="Y208" s="94"/>
      <c r="Z208" s="94"/>
      <c r="AA208" s="94"/>
      <c r="AB208" s="94"/>
      <c r="AC208" s="94"/>
      <c r="AD208" s="94"/>
      <c r="AE208" s="166"/>
    </row>
    <row r="209" spans="1:31" ht="15" customHeight="1" thickBot="1">
      <c r="A209" s="24"/>
      <c r="B209" s="108"/>
      <c r="C209" s="508" t="s">
        <v>135</v>
      </c>
      <c r="D209" s="508"/>
      <c r="E209" s="94" t="s">
        <v>234</v>
      </c>
      <c r="F209" s="94"/>
      <c r="G209" s="94"/>
      <c r="H209" s="94"/>
      <c r="I209" s="94"/>
      <c r="J209" s="533"/>
      <c r="K209" s="534"/>
      <c r="L209" s="535"/>
      <c r="M209" s="94"/>
      <c r="N209" s="94"/>
      <c r="O209" s="94"/>
      <c r="P209" s="94"/>
      <c r="Q209" s="94"/>
      <c r="R209" s="94"/>
      <c r="S209" s="94"/>
      <c r="T209" s="94"/>
      <c r="U209" s="94"/>
      <c r="V209" s="94"/>
      <c r="W209" s="94"/>
      <c r="X209" s="94"/>
      <c r="Y209" s="94"/>
      <c r="Z209" s="94"/>
      <c r="AA209" s="94"/>
      <c r="AB209" s="94"/>
      <c r="AC209" s="94"/>
      <c r="AD209" s="94"/>
      <c r="AE209" s="166"/>
    </row>
    <row r="210" spans="1:31" ht="15" customHeight="1">
      <c r="B210" s="108"/>
      <c r="C210" s="508" t="s">
        <v>135</v>
      </c>
      <c r="D210" s="508"/>
      <c r="E210" s="524" t="s">
        <v>149</v>
      </c>
      <c r="F210" s="524"/>
      <c r="G210" s="524"/>
      <c r="H210" s="524"/>
      <c r="I210" s="524"/>
      <c r="J210" s="538"/>
      <c r="K210" s="538"/>
      <c r="L210" s="538"/>
      <c r="M210" s="524"/>
      <c r="N210" s="524"/>
      <c r="O210" s="524"/>
      <c r="P210" s="524"/>
      <c r="Q210" s="524"/>
      <c r="R210" s="524"/>
      <c r="S210" s="524"/>
      <c r="T210" s="524"/>
      <c r="U210" s="524"/>
      <c r="V210" s="524"/>
      <c r="W210" s="524"/>
      <c r="X210" s="524"/>
      <c r="Y210" s="524"/>
      <c r="Z210" s="524"/>
      <c r="AA210" s="524"/>
      <c r="AB210" s="524"/>
      <c r="AC210" s="524"/>
      <c r="AD210" s="94"/>
      <c r="AE210" s="167"/>
    </row>
    <row r="211" spans="1:31" ht="15" customHeight="1">
      <c r="B211" s="108"/>
      <c r="C211" s="508" t="s">
        <v>135</v>
      </c>
      <c r="D211" s="508"/>
      <c r="E211" s="524" t="s">
        <v>150</v>
      </c>
      <c r="F211" s="524"/>
      <c r="G211" s="524"/>
      <c r="H211" s="524"/>
      <c r="I211" s="524"/>
      <c r="J211" s="524"/>
      <c r="K211" s="524"/>
      <c r="L211" s="524"/>
      <c r="M211" s="524"/>
      <c r="N211" s="524"/>
      <c r="O211" s="524"/>
      <c r="P211" s="524"/>
      <c r="Q211" s="524"/>
      <c r="R211" s="524"/>
      <c r="S211" s="524"/>
      <c r="T211" s="524"/>
      <c r="U211" s="524"/>
      <c r="V211" s="524"/>
      <c r="W211" s="524"/>
      <c r="X211" s="524"/>
      <c r="Y211" s="524"/>
      <c r="Z211" s="524"/>
      <c r="AA211" s="524"/>
      <c r="AB211" s="524"/>
      <c r="AC211" s="524"/>
      <c r="AD211" s="94"/>
      <c r="AE211" s="167"/>
    </row>
    <row r="212" spans="1:31" ht="15" customHeight="1">
      <c r="B212" s="108"/>
      <c r="C212" s="508" t="s">
        <v>135</v>
      </c>
      <c r="D212" s="508"/>
      <c r="E212" s="524" t="s">
        <v>151</v>
      </c>
      <c r="F212" s="524"/>
      <c r="G212" s="524"/>
      <c r="H212" s="524"/>
      <c r="I212" s="524"/>
      <c r="J212" s="524"/>
      <c r="K212" s="524"/>
      <c r="L212" s="524"/>
      <c r="M212" s="524"/>
      <c r="N212" s="524"/>
      <c r="O212" s="524"/>
      <c r="P212" s="524"/>
      <c r="Q212" s="524"/>
      <c r="R212" s="524"/>
      <c r="S212" s="524"/>
      <c r="T212" s="524"/>
      <c r="U212" s="524"/>
      <c r="V212" s="524"/>
      <c r="W212" s="524"/>
      <c r="X212" s="524"/>
      <c r="Y212" s="524"/>
      <c r="Z212" s="524"/>
      <c r="AA212" s="524"/>
      <c r="AB212" s="524"/>
      <c r="AC212" s="524"/>
      <c r="AD212" s="94"/>
      <c r="AE212" s="167"/>
    </row>
    <row r="213" spans="1:31" ht="7.15" customHeight="1" thickBot="1">
      <c r="B213" s="111"/>
      <c r="C213" s="99"/>
      <c r="D213" s="99"/>
      <c r="E213" s="66"/>
      <c r="F213" s="66"/>
      <c r="G213" s="66"/>
      <c r="H213" s="66"/>
      <c r="I213" s="66"/>
      <c r="J213" s="66"/>
      <c r="K213" s="66"/>
      <c r="L213" s="66"/>
      <c r="M213" s="66"/>
      <c r="N213" s="66"/>
      <c r="O213" s="66"/>
      <c r="P213" s="66"/>
      <c r="Q213" s="66"/>
      <c r="R213" s="66"/>
      <c r="S213" s="66"/>
      <c r="T213" s="66"/>
      <c r="U213" s="66"/>
      <c r="V213" s="66"/>
      <c r="W213" s="66"/>
      <c r="X213" s="66"/>
      <c r="Y213" s="66"/>
      <c r="Z213" s="66"/>
      <c r="AA213" s="66"/>
      <c r="AB213" s="66"/>
      <c r="AC213" s="66"/>
      <c r="AD213" s="115"/>
      <c r="AE213" s="101"/>
    </row>
    <row r="214" spans="1:31" ht="7.15" customHeight="1" thickBot="1">
      <c r="B214" s="109"/>
      <c r="C214" s="54"/>
      <c r="D214" s="5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54"/>
      <c r="AE214" s="98"/>
    </row>
    <row r="215" spans="1:31" ht="15" customHeight="1" thickBot="1">
      <c r="B215" s="102" t="s">
        <v>235</v>
      </c>
      <c r="C215" s="103"/>
      <c r="D215" s="103"/>
      <c r="E215" s="103"/>
      <c r="F215" s="103"/>
      <c r="G215" s="103"/>
      <c r="H215" s="103"/>
      <c r="I215" s="103"/>
      <c r="J215" s="103"/>
      <c r="K215" s="104"/>
      <c r="L215" s="104"/>
      <c r="M215" s="104"/>
      <c r="N215" s="104"/>
      <c r="O215" s="104"/>
      <c r="P215" s="104"/>
      <c r="Q215" s="104"/>
      <c r="R215" s="105"/>
      <c r="S215" s="104"/>
      <c r="T215" s="104"/>
      <c r="U215" s="105"/>
      <c r="V215" s="105"/>
      <c r="W215" s="104"/>
      <c r="X215" s="104"/>
      <c r="Y215" s="104"/>
      <c r="Z215" s="104"/>
      <c r="AA215" s="104"/>
      <c r="AB215" s="104"/>
      <c r="AC215" s="106"/>
      <c r="AD215" s="106"/>
      <c r="AE215" s="107"/>
    </row>
    <row r="216" spans="1:31" ht="15" customHeight="1">
      <c r="B216" s="109"/>
      <c r="C216" s="54"/>
      <c r="D216" s="54"/>
      <c r="E216" s="54"/>
      <c r="F216" s="54"/>
      <c r="G216" s="54"/>
      <c r="H216" s="54"/>
      <c r="I216" s="54"/>
      <c r="J216" s="24"/>
      <c r="K216" s="24"/>
      <c r="L216" s="24"/>
      <c r="M216" s="24"/>
      <c r="N216" s="24"/>
      <c r="O216" s="24"/>
      <c r="P216" s="24"/>
      <c r="Q216" s="54"/>
      <c r="R216" s="54"/>
      <c r="S216" s="54"/>
      <c r="T216" s="54"/>
      <c r="U216" s="54"/>
      <c r="V216" s="54"/>
      <c r="W216" s="54"/>
      <c r="X216" s="54"/>
      <c r="Y216" s="54"/>
      <c r="Z216" s="54"/>
      <c r="AA216" s="54"/>
      <c r="AB216" s="54"/>
      <c r="AC216" s="54"/>
      <c r="AD216" s="54"/>
      <c r="AE216" s="98"/>
    </row>
    <row r="217" spans="1:31" ht="15" customHeight="1">
      <c r="B217" s="109"/>
      <c r="C217" s="508" t="s">
        <v>135</v>
      </c>
      <c r="D217" s="508"/>
      <c r="E217" s="539" t="s">
        <v>143</v>
      </c>
      <c r="F217" s="539"/>
      <c r="G217" s="539"/>
      <c r="H217" s="539"/>
      <c r="I217" s="539"/>
      <c r="J217" s="539"/>
      <c r="K217" s="539"/>
      <c r="L217" s="539"/>
      <c r="M217" s="539"/>
      <c r="N217" s="539"/>
      <c r="O217" s="539"/>
      <c r="P217" s="539"/>
      <c r="Q217" s="539"/>
      <c r="R217" s="539"/>
      <c r="S217" s="539"/>
      <c r="T217" s="539"/>
      <c r="U217" s="539"/>
      <c r="V217" s="539"/>
      <c r="W217" s="539"/>
      <c r="X217" s="539"/>
      <c r="Y217" s="539"/>
      <c r="Z217" s="539"/>
      <c r="AA217" s="539"/>
      <c r="AB217" s="539"/>
      <c r="AC217" s="539"/>
      <c r="AD217" s="539"/>
      <c r="AE217" s="540"/>
    </row>
    <row r="218" spans="1:31" ht="15" customHeight="1">
      <c r="B218" s="109"/>
      <c r="C218" s="508" t="s">
        <v>135</v>
      </c>
      <c r="D218" s="508"/>
      <c r="E218" s="502" t="s">
        <v>227</v>
      </c>
      <c r="F218" s="502"/>
      <c r="G218" s="502"/>
      <c r="H218" s="502"/>
      <c r="I218" s="502"/>
      <c r="J218" s="502"/>
      <c r="K218" s="502"/>
      <c r="L218" s="502"/>
      <c r="M218" s="502"/>
      <c r="N218" s="502"/>
      <c r="O218" s="502"/>
      <c r="P218" s="502"/>
      <c r="Q218" s="502"/>
      <c r="R218" s="502"/>
      <c r="S218" s="502"/>
      <c r="T218" s="502"/>
      <c r="U218" s="502"/>
      <c r="V218" s="502"/>
      <c r="W218" s="502"/>
      <c r="X218" s="502"/>
      <c r="Y218" s="502"/>
      <c r="Z218" s="502"/>
      <c r="AA218" s="502"/>
      <c r="AB218" s="502"/>
      <c r="AC218" s="502"/>
      <c r="AD218" s="502"/>
      <c r="AE218" s="503"/>
    </row>
    <row r="219" spans="1:31" ht="15" customHeight="1">
      <c r="B219" s="108"/>
      <c r="C219" s="508" t="s">
        <v>135</v>
      </c>
      <c r="D219" s="508"/>
      <c r="E219" s="543" t="s">
        <v>228</v>
      </c>
      <c r="F219" s="544"/>
      <c r="G219" s="544"/>
      <c r="H219" s="544"/>
      <c r="I219" s="544"/>
      <c r="J219" s="544"/>
      <c r="K219" s="544"/>
      <c r="L219" s="544"/>
      <c r="M219" s="544"/>
      <c r="N219" s="544"/>
      <c r="O219" s="544"/>
      <c r="P219" s="544"/>
      <c r="Q219" s="544"/>
      <c r="R219" s="544"/>
      <c r="S219" s="544"/>
      <c r="T219" s="544"/>
      <c r="U219" s="544"/>
      <c r="V219" s="544"/>
      <c r="W219" s="544"/>
      <c r="X219" s="544"/>
      <c r="Y219" s="544"/>
      <c r="Z219" s="544"/>
      <c r="AA219" s="544"/>
      <c r="AB219" s="544"/>
      <c r="AC219" s="544"/>
      <c r="AD219" s="544"/>
      <c r="AE219" s="545"/>
    </row>
    <row r="220" spans="1:31" ht="15" customHeight="1">
      <c r="B220" s="108"/>
      <c r="C220" s="508" t="s">
        <v>135</v>
      </c>
      <c r="D220" s="508"/>
      <c r="E220" s="524" t="s">
        <v>230</v>
      </c>
      <c r="F220" s="525"/>
      <c r="G220" s="525"/>
      <c r="H220" s="525"/>
      <c r="I220" s="525"/>
      <c r="J220" s="537"/>
      <c r="K220" s="537"/>
      <c r="L220" s="537"/>
      <c r="M220" s="525"/>
      <c r="N220" s="525"/>
      <c r="O220" s="537"/>
      <c r="P220" s="537"/>
      <c r="Q220" s="537"/>
      <c r="R220" s="537"/>
      <c r="S220" s="537"/>
      <c r="T220" s="525"/>
      <c r="U220" s="525"/>
      <c r="V220" s="525"/>
      <c r="W220" s="525"/>
      <c r="X220" s="525"/>
      <c r="Y220" s="525"/>
      <c r="Z220" s="525"/>
      <c r="AA220" s="525"/>
      <c r="AB220" s="525"/>
      <c r="AC220" s="525"/>
      <c r="AD220" s="525"/>
      <c r="AE220" s="526"/>
    </row>
    <row r="221" spans="1:31" ht="15" customHeight="1" thickBot="1">
      <c r="B221" s="97"/>
      <c r="C221" s="508" t="s">
        <v>135</v>
      </c>
      <c r="D221" s="508"/>
      <c r="E221" s="94" t="s">
        <v>231</v>
      </c>
      <c r="F221" s="82"/>
      <c r="G221" s="82"/>
      <c r="H221" s="83"/>
      <c r="I221" s="83"/>
      <c r="J221" s="546"/>
      <c r="K221" s="531"/>
      <c r="L221" s="547"/>
      <c r="M221" s="83"/>
      <c r="N221" s="83"/>
      <c r="O221" s="130"/>
      <c r="P221" s="130"/>
      <c r="Q221" s="83"/>
      <c r="R221" s="83"/>
      <c r="S221" s="130"/>
      <c r="T221" s="82"/>
      <c r="U221" s="82"/>
      <c r="V221" s="82"/>
      <c r="W221" s="82"/>
      <c r="X221" s="82"/>
      <c r="Y221" s="82"/>
      <c r="Z221" s="82"/>
      <c r="AA221" s="82"/>
      <c r="AB221" s="82"/>
      <c r="AC221" s="82"/>
      <c r="AD221" s="82"/>
      <c r="AE221" s="116"/>
    </row>
    <row r="222" spans="1:31" ht="15" customHeight="1">
      <c r="B222" s="97"/>
      <c r="C222" s="508" t="s">
        <v>135</v>
      </c>
      <c r="D222" s="508"/>
      <c r="E222" s="94" t="s">
        <v>237</v>
      </c>
      <c r="F222" s="82"/>
      <c r="G222" s="82"/>
      <c r="H222" s="82"/>
      <c r="I222" s="82"/>
      <c r="J222" s="81"/>
      <c r="K222" s="81"/>
      <c r="L222" s="81"/>
      <c r="M222" s="82"/>
      <c r="N222" s="82"/>
      <c r="O222" s="24"/>
      <c r="P222" s="24"/>
      <c r="Q222" s="527"/>
      <c r="R222" s="528"/>
      <c r="S222" s="529"/>
      <c r="T222" s="24"/>
      <c r="U222" s="82"/>
      <c r="V222" s="82"/>
      <c r="W222" s="82"/>
      <c r="X222" s="24"/>
      <c r="Y222" s="24"/>
      <c r="Z222" s="24"/>
      <c r="AA222" s="82"/>
      <c r="AB222" s="82"/>
      <c r="AC222" s="82"/>
      <c r="AD222" s="82"/>
      <c r="AE222" s="116"/>
    </row>
    <row r="223" spans="1:31" ht="15" customHeight="1">
      <c r="B223" s="97"/>
      <c r="C223" s="508" t="s">
        <v>135</v>
      </c>
      <c r="D223" s="508"/>
      <c r="E223" s="94" t="s">
        <v>238</v>
      </c>
      <c r="F223" s="82"/>
      <c r="G223" s="82"/>
      <c r="H223" s="82"/>
      <c r="I223" s="82"/>
      <c r="J223" s="82"/>
      <c r="K223" s="82"/>
      <c r="L223" s="82"/>
      <c r="M223" s="82"/>
      <c r="N223" s="82"/>
      <c r="O223" s="82"/>
      <c r="P223" s="82"/>
      <c r="Q223" s="530"/>
      <c r="R223" s="531"/>
      <c r="S223" s="532"/>
      <c r="T223" s="82"/>
      <c r="U223" s="82"/>
      <c r="V223" s="82"/>
      <c r="W223" s="82"/>
      <c r="X223" s="82"/>
      <c r="Y223" s="82"/>
      <c r="Z223" s="82"/>
      <c r="AA223" s="82"/>
      <c r="AB223" s="82"/>
      <c r="AC223" s="82"/>
      <c r="AD223" s="82"/>
      <c r="AE223" s="116"/>
    </row>
    <row r="224" spans="1:31" ht="15" customHeight="1">
      <c r="B224" s="97"/>
      <c r="C224" s="508" t="s">
        <v>135</v>
      </c>
      <c r="D224" s="508"/>
      <c r="E224" s="94" t="s">
        <v>239</v>
      </c>
      <c r="F224" s="82"/>
      <c r="G224" s="82"/>
      <c r="H224" s="82"/>
      <c r="I224" s="82"/>
      <c r="J224" s="82"/>
      <c r="K224" s="82"/>
      <c r="L224" s="82"/>
      <c r="M224" s="82"/>
      <c r="N224" s="82"/>
      <c r="O224" s="82"/>
      <c r="P224" s="82"/>
      <c r="Q224" s="530"/>
      <c r="R224" s="531"/>
      <c r="S224" s="532"/>
      <c r="T224" s="82"/>
      <c r="U224" s="82"/>
      <c r="V224" s="82"/>
      <c r="W224" s="82"/>
      <c r="X224" s="82"/>
      <c r="Y224" s="82"/>
      <c r="Z224" s="82"/>
      <c r="AA224" s="82"/>
      <c r="AB224" s="82"/>
      <c r="AC224" s="82"/>
      <c r="AD224" s="82"/>
      <c r="AE224" s="116"/>
    </row>
    <row r="225" spans="1:31" ht="15" customHeight="1">
      <c r="A225" s="24"/>
      <c r="B225" s="97"/>
      <c r="C225" s="508" t="s">
        <v>135</v>
      </c>
      <c r="D225" s="508"/>
      <c r="E225" s="93" t="s">
        <v>236</v>
      </c>
      <c r="F225" s="82"/>
      <c r="G225" s="82"/>
      <c r="H225" s="82"/>
      <c r="I225" s="82"/>
      <c r="J225" s="118"/>
      <c r="K225" s="118"/>
      <c r="L225" s="118"/>
      <c r="M225" s="82"/>
      <c r="N225" s="82"/>
      <c r="O225" s="82"/>
      <c r="P225" s="82"/>
      <c r="Q225" s="530"/>
      <c r="R225" s="531"/>
      <c r="S225" s="532"/>
      <c r="T225" s="82"/>
      <c r="U225" s="82"/>
      <c r="V225" s="82"/>
      <c r="W225" s="82"/>
      <c r="X225" s="82"/>
      <c r="Y225" s="82"/>
      <c r="Z225" s="82"/>
      <c r="AA225" s="82"/>
      <c r="AB225" s="82"/>
      <c r="AC225" s="82"/>
      <c r="AD225" s="82"/>
      <c r="AE225" s="116"/>
    </row>
    <row r="226" spans="1:31" ht="15" customHeight="1">
      <c r="A226" s="24"/>
      <c r="B226" s="97"/>
      <c r="C226" s="508" t="s">
        <v>135</v>
      </c>
      <c r="D226" s="508"/>
      <c r="E226" s="93" t="s">
        <v>240</v>
      </c>
      <c r="F226" s="82"/>
      <c r="G226" s="82"/>
      <c r="H226" s="82"/>
      <c r="I226" s="82"/>
      <c r="J226" s="118"/>
      <c r="K226" s="118"/>
      <c r="L226" s="118"/>
      <c r="M226" s="82"/>
      <c r="N226" s="82"/>
      <c r="O226" s="82"/>
      <c r="P226" s="82"/>
      <c r="Q226" s="530"/>
      <c r="R226" s="531"/>
      <c r="S226" s="532"/>
      <c r="T226" s="82"/>
      <c r="U226" s="82"/>
      <c r="V226" s="82"/>
      <c r="W226" s="82"/>
      <c r="X226" s="82"/>
      <c r="Y226" s="82"/>
      <c r="Z226" s="82"/>
      <c r="AA226" s="82"/>
      <c r="AB226" s="82"/>
      <c r="AC226" s="82"/>
      <c r="AD226" s="82"/>
      <c r="AE226" s="116"/>
    </row>
    <row r="227" spans="1:31" ht="15" customHeight="1" thickBot="1">
      <c r="A227" s="24"/>
      <c r="B227" s="97"/>
      <c r="C227" s="508" t="s">
        <v>135</v>
      </c>
      <c r="D227" s="508"/>
      <c r="E227" s="93" t="s">
        <v>241</v>
      </c>
      <c r="F227" s="82"/>
      <c r="G227" s="82"/>
      <c r="H227" s="82"/>
      <c r="I227" s="82"/>
      <c r="J227" s="118"/>
      <c r="K227" s="118"/>
      <c r="L227" s="118"/>
      <c r="M227" s="82"/>
      <c r="N227" s="82"/>
      <c r="O227" s="82"/>
      <c r="P227" s="82"/>
      <c r="Q227" s="533"/>
      <c r="R227" s="534"/>
      <c r="S227" s="535"/>
      <c r="T227" s="82"/>
      <c r="U227" s="82"/>
      <c r="V227" s="82"/>
      <c r="W227" s="82"/>
      <c r="X227" s="82"/>
      <c r="Y227" s="82"/>
      <c r="Z227" s="82"/>
      <c r="AA227" s="82"/>
      <c r="AB227" s="82"/>
      <c r="AC227" s="82"/>
      <c r="AD227" s="82"/>
      <c r="AE227" s="116"/>
    </row>
    <row r="228" spans="1:31" ht="15" customHeight="1">
      <c r="B228" s="97"/>
      <c r="C228" s="508" t="s">
        <v>135</v>
      </c>
      <c r="D228" s="508"/>
      <c r="E228" s="543" t="s">
        <v>152</v>
      </c>
      <c r="F228" s="543"/>
      <c r="G228" s="543"/>
      <c r="H228" s="561"/>
      <c r="I228" s="561"/>
      <c r="J228" s="561"/>
      <c r="K228" s="561"/>
      <c r="L228" s="561"/>
      <c r="M228" s="561"/>
      <c r="N228" s="561"/>
      <c r="O228" s="543"/>
      <c r="P228" s="543"/>
      <c r="Q228" s="543"/>
      <c r="R228" s="543"/>
      <c r="S228" s="543"/>
      <c r="T228" s="543"/>
      <c r="U228" s="543"/>
      <c r="V228" s="543"/>
      <c r="W228" s="543"/>
      <c r="X228" s="543"/>
      <c r="Y228" s="543"/>
      <c r="Z228" s="543"/>
      <c r="AA228" s="543"/>
      <c r="AB228" s="543"/>
      <c r="AC228" s="543"/>
      <c r="AD228" s="82"/>
      <c r="AE228" s="117"/>
    </row>
    <row r="229" spans="1:31" ht="15" customHeight="1">
      <c r="B229" s="97"/>
      <c r="C229" s="508" t="s">
        <v>135</v>
      </c>
      <c r="D229" s="508"/>
      <c r="E229" s="541" t="s">
        <v>153</v>
      </c>
      <c r="F229" s="542"/>
      <c r="G229" s="542"/>
      <c r="H229" s="542"/>
      <c r="I229" s="542"/>
      <c r="J229" s="542"/>
      <c r="K229" s="542"/>
      <c r="L229" s="542"/>
      <c r="M229" s="542"/>
      <c r="N229" s="542"/>
      <c r="O229" s="542"/>
      <c r="P229" s="542"/>
      <c r="Q229" s="542"/>
      <c r="R229" s="542"/>
      <c r="S229" s="542"/>
      <c r="T229" s="542"/>
      <c r="U229" s="542"/>
      <c r="V229" s="542"/>
      <c r="W229" s="542"/>
      <c r="X229" s="542"/>
      <c r="Y229" s="542"/>
      <c r="Z229" s="542"/>
      <c r="AA229" s="542"/>
      <c r="AB229" s="542"/>
      <c r="AC229" s="542"/>
      <c r="AD229" s="542"/>
      <c r="AE229" s="536"/>
    </row>
    <row r="230" spans="1:31" ht="15" customHeight="1">
      <c r="B230" s="97"/>
      <c r="C230" s="508" t="s">
        <v>135</v>
      </c>
      <c r="D230" s="508"/>
      <c r="E230" s="543" t="s">
        <v>154</v>
      </c>
      <c r="F230" s="543"/>
      <c r="G230" s="543"/>
      <c r="H230" s="543"/>
      <c r="I230" s="543"/>
      <c r="J230" s="543"/>
      <c r="K230" s="543"/>
      <c r="L230" s="543"/>
      <c r="M230" s="543"/>
      <c r="N230" s="543"/>
      <c r="O230" s="543"/>
      <c r="P230" s="543"/>
      <c r="Q230" s="543"/>
      <c r="R230" s="543"/>
      <c r="S230" s="543"/>
      <c r="T230" s="543"/>
      <c r="U230" s="543"/>
      <c r="V230" s="543"/>
      <c r="W230" s="543"/>
      <c r="X230" s="543"/>
      <c r="Y230" s="543"/>
      <c r="Z230" s="543"/>
      <c r="AA230" s="543"/>
      <c r="AB230" s="543"/>
      <c r="AC230" s="543"/>
      <c r="AD230" s="82"/>
      <c r="AE230" s="117"/>
    </row>
    <row r="231" spans="1:31" ht="7.15" customHeight="1" thickBot="1">
      <c r="B231" s="119"/>
      <c r="C231" s="100"/>
      <c r="D231" s="100"/>
      <c r="E231" s="65"/>
      <c r="F231" s="65"/>
      <c r="G231" s="65"/>
      <c r="H231" s="65"/>
      <c r="I231" s="99"/>
      <c r="J231" s="99"/>
      <c r="K231" s="99"/>
      <c r="L231" s="99"/>
      <c r="M231" s="99"/>
      <c r="N231" s="99"/>
      <c r="O231" s="99"/>
      <c r="P231" s="99"/>
      <c r="Q231" s="99"/>
      <c r="R231" s="99"/>
      <c r="S231" s="99"/>
      <c r="T231" s="99"/>
      <c r="U231" s="100"/>
      <c r="V231" s="100"/>
      <c r="W231" s="100"/>
      <c r="X231" s="100"/>
      <c r="Y231" s="100"/>
      <c r="Z231" s="100"/>
      <c r="AA231" s="100"/>
      <c r="AB231" s="100"/>
      <c r="AC231" s="100"/>
      <c r="AD231" s="100"/>
      <c r="AE231" s="101"/>
    </row>
    <row r="232" spans="1:31" ht="7.15" customHeight="1" thickBot="1">
      <c r="B232" s="97"/>
      <c r="C232" s="56"/>
      <c r="D232" s="55"/>
      <c r="E232" s="55"/>
      <c r="F232" s="55"/>
      <c r="G232" s="55"/>
      <c r="H232" s="55"/>
      <c r="I232" s="55"/>
      <c r="J232" s="55"/>
      <c r="K232" s="55"/>
      <c r="L232" s="55"/>
      <c r="M232" s="55"/>
      <c r="N232" s="55"/>
      <c r="O232" s="55"/>
      <c r="P232" s="55"/>
      <c r="Q232" s="55"/>
      <c r="R232" s="54"/>
      <c r="S232" s="54"/>
      <c r="T232" s="54"/>
      <c r="U232" s="56"/>
      <c r="V232" s="56"/>
      <c r="W232" s="56"/>
      <c r="X232" s="56"/>
      <c r="Y232" s="56"/>
      <c r="Z232" s="56"/>
      <c r="AA232" s="56"/>
      <c r="AB232" s="56"/>
      <c r="AC232" s="56"/>
      <c r="AD232" s="56"/>
      <c r="AE232" s="98"/>
    </row>
    <row r="233" spans="1:31" ht="15" customHeight="1" thickBot="1">
      <c r="A233" s="24"/>
      <c r="B233" s="102" t="s">
        <v>242</v>
      </c>
      <c r="C233" s="103"/>
      <c r="D233" s="103"/>
      <c r="E233" s="103"/>
      <c r="F233" s="103"/>
      <c r="G233" s="103"/>
      <c r="H233" s="103"/>
      <c r="I233" s="103"/>
      <c r="J233" s="103"/>
      <c r="K233" s="104"/>
      <c r="L233" s="104"/>
      <c r="M233" s="104"/>
      <c r="N233" s="104"/>
      <c r="O233" s="104"/>
      <c r="P233" s="104"/>
      <c r="Q233" s="104"/>
      <c r="R233" s="105"/>
      <c r="S233" s="104"/>
      <c r="T233" s="104"/>
      <c r="U233" s="105"/>
      <c r="V233" s="105"/>
      <c r="W233" s="104"/>
      <c r="X233" s="104"/>
      <c r="Y233" s="104"/>
      <c r="Z233" s="104"/>
      <c r="AA233" s="104"/>
      <c r="AB233" s="104"/>
      <c r="AC233" s="106"/>
      <c r="AD233" s="106"/>
      <c r="AE233" s="107"/>
    </row>
    <row r="234" spans="1:31" ht="15" customHeight="1">
      <c r="B234" s="97"/>
      <c r="C234" s="56"/>
      <c r="D234" s="55"/>
      <c r="E234" s="55"/>
      <c r="F234" s="55"/>
      <c r="G234" s="55"/>
      <c r="H234" s="55"/>
      <c r="I234" s="55"/>
      <c r="J234" s="55"/>
      <c r="K234" s="55"/>
      <c r="L234" s="55"/>
      <c r="M234" s="55"/>
      <c r="N234" s="55"/>
      <c r="O234" s="55"/>
      <c r="P234" s="55"/>
      <c r="Q234" s="55"/>
      <c r="R234" s="54"/>
      <c r="S234" s="54"/>
      <c r="T234" s="54"/>
      <c r="U234" s="56"/>
      <c r="V234" s="56"/>
      <c r="W234" s="56"/>
      <c r="X234" s="56"/>
      <c r="Y234" s="56"/>
      <c r="Z234" s="56"/>
      <c r="AA234" s="56"/>
      <c r="AB234" s="56"/>
      <c r="AC234" s="56"/>
      <c r="AD234" s="56"/>
      <c r="AE234" s="98"/>
    </row>
    <row r="235" spans="1:31" ht="15" customHeight="1">
      <c r="B235" s="97"/>
      <c r="C235" s="56"/>
      <c r="D235" s="55"/>
      <c r="E235" s="55"/>
      <c r="F235" s="2" t="s">
        <v>155</v>
      </c>
      <c r="G235" s="557"/>
      <c r="H235" s="558"/>
      <c r="I235" s="559"/>
      <c r="J235" s="55"/>
      <c r="K235" s="55"/>
      <c r="L235" s="55"/>
      <c r="M235" s="55"/>
      <c r="N235" s="55"/>
      <c r="O235" s="55"/>
      <c r="P235" s="55"/>
      <c r="Q235" s="55"/>
      <c r="R235" s="54"/>
      <c r="S235" s="54"/>
      <c r="T235" s="54"/>
      <c r="U235" s="56"/>
      <c r="V235" s="56"/>
      <c r="W235" s="56"/>
      <c r="X235" s="56"/>
      <c r="Y235" s="56"/>
      <c r="Z235" s="56"/>
      <c r="AA235" s="56"/>
      <c r="AB235" s="56"/>
      <c r="AC235" s="56"/>
      <c r="AD235" s="56"/>
      <c r="AE235" s="98"/>
    </row>
    <row r="236" spans="1:31" ht="15" customHeight="1">
      <c r="B236" s="97"/>
      <c r="C236" s="56"/>
      <c r="D236" s="56"/>
      <c r="E236" s="56"/>
      <c r="F236" s="2" t="s">
        <v>156</v>
      </c>
      <c r="G236" s="560"/>
      <c r="H236" s="558"/>
      <c r="I236" s="559"/>
      <c r="J236" s="56"/>
      <c r="K236" s="56"/>
      <c r="L236" s="56"/>
      <c r="M236" s="56"/>
      <c r="N236" s="54"/>
      <c r="O236" s="54"/>
      <c r="P236" s="54"/>
      <c r="Q236" s="54"/>
      <c r="R236" s="54"/>
      <c r="S236" s="54"/>
      <c r="T236" s="54"/>
      <c r="U236" s="54"/>
      <c r="V236" s="54"/>
      <c r="W236" s="54"/>
      <c r="X236" s="54"/>
      <c r="Y236" s="54"/>
      <c r="Z236" s="54"/>
      <c r="AA236" s="54"/>
      <c r="AB236" s="56"/>
      <c r="AC236" s="56"/>
      <c r="AD236" s="56"/>
      <c r="AE236" s="98"/>
    </row>
    <row r="237" spans="1:31" ht="15" customHeight="1">
      <c r="B237" s="97"/>
      <c r="C237" s="56"/>
      <c r="D237" s="55"/>
      <c r="E237" s="55"/>
      <c r="F237" s="55"/>
      <c r="G237" s="55"/>
      <c r="H237" s="55"/>
      <c r="I237" s="55"/>
      <c r="J237" s="55"/>
      <c r="K237" s="55"/>
      <c r="L237" s="55"/>
      <c r="M237" s="55"/>
      <c r="N237" s="54"/>
      <c r="O237" s="54"/>
      <c r="P237" s="54"/>
      <c r="Q237" s="54"/>
      <c r="R237" s="54"/>
      <c r="S237" s="54"/>
      <c r="T237" s="54"/>
      <c r="U237" s="54"/>
      <c r="V237" s="54"/>
      <c r="W237" s="54"/>
      <c r="X237" s="54"/>
      <c r="Y237" s="54"/>
      <c r="Z237" s="54"/>
      <c r="AA237" s="54"/>
      <c r="AB237" s="56"/>
      <c r="AC237" s="56"/>
      <c r="AD237" s="56"/>
      <c r="AE237" s="98"/>
    </row>
    <row r="238" spans="1:31" ht="15" customHeight="1">
      <c r="B238" s="97"/>
      <c r="C238" s="508" t="s">
        <v>135</v>
      </c>
      <c r="D238" s="508"/>
      <c r="E238" s="548" t="s">
        <v>157</v>
      </c>
      <c r="F238" s="549"/>
      <c r="G238" s="549"/>
      <c r="H238" s="550"/>
      <c r="I238" s="24"/>
      <c r="J238" s="24"/>
      <c r="K238" s="120" t="s">
        <v>158</v>
      </c>
      <c r="L238" s="557"/>
      <c r="M238" s="558"/>
      <c r="N238" s="559"/>
      <c r="O238" s="24"/>
      <c r="P238" s="24"/>
      <c r="Q238" s="24"/>
      <c r="R238" s="55"/>
      <c r="S238" s="55"/>
      <c r="T238" s="55"/>
      <c r="U238" s="55"/>
      <c r="V238" s="55"/>
      <c r="W238" s="55"/>
      <c r="X238" s="55"/>
      <c r="Y238" s="55"/>
      <c r="Z238" s="55"/>
      <c r="AA238" s="55"/>
      <c r="AB238" s="55"/>
      <c r="AC238" s="55"/>
      <c r="AD238" s="55"/>
      <c r="AE238" s="121"/>
    </row>
    <row r="239" spans="1:31" ht="15" customHeight="1">
      <c r="B239" s="97"/>
      <c r="C239" s="508" t="s">
        <v>135</v>
      </c>
      <c r="D239" s="508"/>
      <c r="E239" s="551" t="s">
        <v>161</v>
      </c>
      <c r="F239" s="552"/>
      <c r="G239" s="552"/>
      <c r="H239" s="553"/>
      <c r="I239" s="55"/>
      <c r="J239" s="55"/>
      <c r="K239" s="120" t="s">
        <v>159</v>
      </c>
      <c r="L239" s="557"/>
      <c r="M239" s="558"/>
      <c r="N239" s="559"/>
      <c r="O239" s="24"/>
      <c r="P239" s="24"/>
      <c r="Q239" s="24"/>
      <c r="R239" s="55"/>
      <c r="S239" s="55"/>
      <c r="T239" s="55"/>
      <c r="U239" s="55"/>
      <c r="V239" s="55"/>
      <c r="W239" s="55"/>
      <c r="X239" s="55"/>
      <c r="Y239" s="55"/>
      <c r="Z239" s="55"/>
      <c r="AA239" s="55"/>
      <c r="AB239" s="55"/>
      <c r="AC239" s="55"/>
      <c r="AD239" s="55"/>
      <c r="AE239" s="121"/>
    </row>
    <row r="240" spans="1:31" ht="15" customHeight="1">
      <c r="B240" s="97"/>
      <c r="C240" s="508" t="s">
        <v>135</v>
      </c>
      <c r="D240" s="508"/>
      <c r="E240" s="554" t="s">
        <v>160</v>
      </c>
      <c r="F240" s="555"/>
      <c r="G240" s="555"/>
      <c r="H240" s="556"/>
      <c r="I240" s="55"/>
      <c r="J240" s="55"/>
      <c r="K240" s="55"/>
      <c r="L240" s="55"/>
      <c r="M240" s="55"/>
      <c r="N240" s="55"/>
      <c r="O240" s="55"/>
      <c r="P240" s="55"/>
      <c r="Q240" s="55"/>
      <c r="R240" s="55"/>
      <c r="S240" s="55"/>
      <c r="T240" s="55"/>
      <c r="U240" s="55"/>
      <c r="V240" s="55"/>
      <c r="W240" s="55"/>
      <c r="X240" s="55"/>
      <c r="Y240" s="55"/>
      <c r="Z240" s="55"/>
      <c r="AA240" s="55"/>
      <c r="AB240" s="55"/>
      <c r="AC240" s="55"/>
      <c r="AD240" s="55"/>
      <c r="AE240" s="121"/>
    </row>
    <row r="241" spans="1:31" ht="15" customHeight="1" thickBot="1">
      <c r="B241" s="119"/>
      <c r="C241" s="100"/>
      <c r="D241" s="65"/>
      <c r="E241" s="65"/>
      <c r="F241" s="65"/>
      <c r="G241" s="65"/>
      <c r="H241" s="65"/>
      <c r="I241" s="65"/>
      <c r="J241" s="65"/>
      <c r="K241" s="65"/>
      <c r="L241" s="65"/>
      <c r="M241" s="65"/>
      <c r="N241" s="99"/>
      <c r="O241" s="99"/>
      <c r="P241" s="99"/>
      <c r="Q241" s="99"/>
      <c r="R241" s="99"/>
      <c r="S241" s="99"/>
      <c r="T241" s="99"/>
      <c r="U241" s="99"/>
      <c r="V241" s="99"/>
      <c r="W241" s="99"/>
      <c r="X241" s="99"/>
      <c r="Y241" s="99"/>
      <c r="Z241" s="99"/>
      <c r="AA241" s="99"/>
      <c r="AB241" s="100"/>
      <c r="AC241" s="100"/>
      <c r="AD241" s="100"/>
      <c r="AE241" s="101"/>
    </row>
    <row r="242" spans="1:31" ht="15" customHeight="1" thickBot="1">
      <c r="B242" s="372" t="s">
        <v>132</v>
      </c>
      <c r="C242" s="373"/>
      <c r="D242" s="373"/>
      <c r="E242" s="373"/>
      <c r="F242" s="373"/>
      <c r="G242" s="373"/>
      <c r="H242" s="373"/>
      <c r="I242" s="373"/>
      <c r="J242" s="373"/>
      <c r="K242" s="373"/>
      <c r="L242" s="373"/>
      <c r="M242" s="373"/>
      <c r="N242" s="373"/>
      <c r="O242" s="373"/>
      <c r="P242" s="373"/>
      <c r="Q242" s="373"/>
      <c r="R242" s="373"/>
      <c r="S242" s="373"/>
      <c r="T242" s="373"/>
      <c r="U242" s="373"/>
      <c r="V242" s="373"/>
      <c r="W242" s="373"/>
      <c r="X242" s="373"/>
      <c r="Y242" s="373"/>
      <c r="Z242" s="373"/>
      <c r="AA242" s="373"/>
      <c r="AB242" s="373"/>
      <c r="AC242" s="373"/>
      <c r="AD242" s="373"/>
      <c r="AE242" s="374"/>
    </row>
    <row r="243" spans="1:31" ht="15" customHeight="1">
      <c r="A243" s="140"/>
      <c r="B243" s="247"/>
      <c r="C243" s="248"/>
      <c r="D243" s="248"/>
      <c r="E243" s="248"/>
      <c r="F243" s="248"/>
      <c r="G243" s="248"/>
      <c r="H243" s="248"/>
      <c r="I243" s="248"/>
      <c r="J243" s="248"/>
      <c r="K243" s="248"/>
      <c r="L243" s="248"/>
      <c r="M243" s="248"/>
      <c r="N243" s="248"/>
      <c r="O243" s="248"/>
      <c r="P243" s="248"/>
      <c r="Q243" s="248"/>
      <c r="R243" s="248"/>
      <c r="S243" s="248"/>
      <c r="T243" s="248"/>
      <c r="U243" s="248"/>
      <c r="V243" s="248"/>
      <c r="W243" s="248"/>
      <c r="X243" s="248"/>
      <c r="Y243" s="248"/>
      <c r="Z243" s="248"/>
      <c r="AA243" s="248"/>
      <c r="AB243" s="248"/>
      <c r="AC243" s="248"/>
      <c r="AD243" s="248"/>
      <c r="AE243" s="249"/>
    </row>
    <row r="244" spans="1:31" ht="15" customHeight="1">
      <c r="A244" s="140"/>
      <c r="B244" s="250"/>
      <c r="C244" s="251"/>
      <c r="D244" s="251"/>
      <c r="E244" s="251"/>
      <c r="F244" s="251"/>
      <c r="G244" s="251"/>
      <c r="H244" s="251"/>
      <c r="I244" s="251"/>
      <c r="J244" s="251"/>
      <c r="K244" s="251"/>
      <c r="L244" s="251"/>
      <c r="M244" s="251"/>
      <c r="N244" s="251"/>
      <c r="O244" s="251"/>
      <c r="P244" s="251"/>
      <c r="Q244" s="251"/>
      <c r="R244" s="251"/>
      <c r="S244" s="251"/>
      <c r="T244" s="251"/>
      <c r="U244" s="251"/>
      <c r="V244" s="251"/>
      <c r="W244" s="251"/>
      <c r="X244" s="251"/>
      <c r="Y244" s="251"/>
      <c r="Z244" s="251"/>
      <c r="AA244" s="251"/>
      <c r="AB244" s="251"/>
      <c r="AC244" s="251"/>
      <c r="AD244" s="251"/>
      <c r="AE244" s="252"/>
    </row>
    <row r="245" spans="1:31" ht="15" customHeight="1">
      <c r="A245" s="140"/>
      <c r="B245" s="250"/>
      <c r="C245" s="251"/>
      <c r="D245" s="251"/>
      <c r="E245" s="251"/>
      <c r="F245" s="251"/>
      <c r="G245" s="251"/>
      <c r="H245" s="251"/>
      <c r="I245" s="251"/>
      <c r="J245" s="251"/>
      <c r="K245" s="251"/>
      <c r="L245" s="251"/>
      <c r="M245" s="251"/>
      <c r="N245" s="251"/>
      <c r="O245" s="251"/>
      <c r="P245" s="251"/>
      <c r="Q245" s="251"/>
      <c r="R245" s="251"/>
      <c r="S245" s="251"/>
      <c r="T245" s="251"/>
      <c r="U245" s="251"/>
      <c r="V245" s="251"/>
      <c r="W245" s="251"/>
      <c r="X245" s="251"/>
      <c r="Y245" s="251"/>
      <c r="Z245" s="251"/>
      <c r="AA245" s="251"/>
      <c r="AB245" s="251"/>
      <c r="AC245" s="251"/>
      <c r="AD245" s="251"/>
      <c r="AE245" s="252"/>
    </row>
    <row r="246" spans="1:31" ht="15" customHeight="1">
      <c r="A246" s="140"/>
      <c r="B246" s="250"/>
      <c r="C246" s="251"/>
      <c r="D246" s="251"/>
      <c r="E246" s="251"/>
      <c r="F246" s="251"/>
      <c r="G246" s="251"/>
      <c r="H246" s="251"/>
      <c r="I246" s="251"/>
      <c r="J246" s="251"/>
      <c r="K246" s="251"/>
      <c r="L246" s="251"/>
      <c r="M246" s="251"/>
      <c r="N246" s="251"/>
      <c r="O246" s="251"/>
      <c r="P246" s="251"/>
      <c r="Q246" s="251"/>
      <c r="R246" s="251"/>
      <c r="S246" s="251"/>
      <c r="T246" s="251"/>
      <c r="U246" s="251"/>
      <c r="V246" s="251"/>
      <c r="W246" s="251"/>
      <c r="X246" s="251"/>
      <c r="Y246" s="251"/>
      <c r="Z246" s="251"/>
      <c r="AA246" s="251"/>
      <c r="AB246" s="251"/>
      <c r="AC246" s="251"/>
      <c r="AD246" s="251"/>
      <c r="AE246" s="252"/>
    </row>
    <row r="247" spans="1:31" ht="15" customHeight="1">
      <c r="A247" s="140"/>
      <c r="B247" s="250"/>
      <c r="C247" s="251"/>
      <c r="D247" s="251"/>
      <c r="E247" s="251"/>
      <c r="F247" s="251"/>
      <c r="G247" s="251"/>
      <c r="H247" s="251"/>
      <c r="I247" s="251"/>
      <c r="J247" s="251"/>
      <c r="K247" s="251"/>
      <c r="L247" s="251"/>
      <c r="M247" s="251"/>
      <c r="N247" s="251"/>
      <c r="O247" s="251"/>
      <c r="P247" s="251"/>
      <c r="Q247" s="251"/>
      <c r="R247" s="251"/>
      <c r="S247" s="251"/>
      <c r="T247" s="251"/>
      <c r="U247" s="251"/>
      <c r="V247" s="251"/>
      <c r="W247" s="251"/>
      <c r="X247" s="251"/>
      <c r="Y247" s="251"/>
      <c r="Z247" s="251"/>
      <c r="AA247" s="251"/>
      <c r="AB247" s="251"/>
      <c r="AC247" s="251"/>
      <c r="AD247" s="251"/>
      <c r="AE247" s="252"/>
    </row>
    <row r="248" spans="1:31" ht="15" customHeight="1">
      <c r="A248" s="140"/>
      <c r="B248" s="250"/>
      <c r="C248" s="251"/>
      <c r="D248" s="251"/>
      <c r="E248" s="251"/>
      <c r="F248" s="251"/>
      <c r="G248" s="251"/>
      <c r="H248" s="251"/>
      <c r="I248" s="251"/>
      <c r="J248" s="251"/>
      <c r="K248" s="251"/>
      <c r="L248" s="251"/>
      <c r="M248" s="251"/>
      <c r="N248" s="251"/>
      <c r="O248" s="251"/>
      <c r="P248" s="251"/>
      <c r="Q248" s="251"/>
      <c r="R248" s="251"/>
      <c r="S248" s="251"/>
      <c r="T248" s="251"/>
      <c r="U248" s="251"/>
      <c r="V248" s="251"/>
      <c r="W248" s="251"/>
      <c r="X248" s="251"/>
      <c r="Y248" s="251"/>
      <c r="Z248" s="251"/>
      <c r="AA248" s="251"/>
      <c r="AB248" s="251"/>
      <c r="AC248" s="251"/>
      <c r="AD248" s="251"/>
      <c r="AE248" s="252"/>
    </row>
    <row r="249" spans="1:31" ht="15" customHeight="1">
      <c r="A249" s="140"/>
      <c r="B249" s="250"/>
      <c r="C249" s="251"/>
      <c r="D249" s="251"/>
      <c r="E249" s="251"/>
      <c r="F249" s="251"/>
      <c r="G249" s="251"/>
      <c r="H249" s="251"/>
      <c r="I249" s="251"/>
      <c r="J249" s="251"/>
      <c r="K249" s="251"/>
      <c r="L249" s="251"/>
      <c r="M249" s="251"/>
      <c r="N249" s="251"/>
      <c r="O249" s="251"/>
      <c r="P249" s="251"/>
      <c r="Q249" s="251"/>
      <c r="R249" s="251"/>
      <c r="S249" s="251"/>
      <c r="T249" s="251"/>
      <c r="U249" s="251"/>
      <c r="V249" s="251"/>
      <c r="W249" s="251"/>
      <c r="X249" s="251"/>
      <c r="Y249" s="251"/>
      <c r="Z249" s="251"/>
      <c r="AA249" s="251"/>
      <c r="AB249" s="251"/>
      <c r="AC249" s="251"/>
      <c r="AD249" s="251"/>
      <c r="AE249" s="252"/>
    </row>
    <row r="250" spans="1:31" ht="15" customHeight="1">
      <c r="A250" s="140"/>
      <c r="B250" s="250"/>
      <c r="C250" s="251"/>
      <c r="D250" s="251"/>
      <c r="E250" s="251"/>
      <c r="F250" s="251"/>
      <c r="G250" s="251"/>
      <c r="H250" s="251"/>
      <c r="I250" s="251"/>
      <c r="J250" s="251"/>
      <c r="K250" s="251"/>
      <c r="L250" s="251"/>
      <c r="M250" s="251"/>
      <c r="N250" s="251"/>
      <c r="O250" s="251"/>
      <c r="P250" s="251"/>
      <c r="Q250" s="251"/>
      <c r="R250" s="251"/>
      <c r="S250" s="251"/>
      <c r="T250" s="251"/>
      <c r="U250" s="251"/>
      <c r="V250" s="251"/>
      <c r="W250" s="251"/>
      <c r="X250" s="251"/>
      <c r="Y250" s="251"/>
      <c r="Z250" s="251"/>
      <c r="AA250" s="251"/>
      <c r="AB250" s="251"/>
      <c r="AC250" s="251"/>
      <c r="AD250" s="251"/>
      <c r="AE250" s="252"/>
    </row>
    <row r="251" spans="1:31" ht="15" customHeight="1">
      <c r="A251" s="140"/>
      <c r="B251" s="250"/>
      <c r="C251" s="251"/>
      <c r="D251" s="251"/>
      <c r="E251" s="251"/>
      <c r="F251" s="251"/>
      <c r="G251" s="251"/>
      <c r="H251" s="251"/>
      <c r="I251" s="251"/>
      <c r="J251" s="251"/>
      <c r="K251" s="251"/>
      <c r="L251" s="251"/>
      <c r="M251" s="251"/>
      <c r="N251" s="251"/>
      <c r="O251" s="251"/>
      <c r="P251" s="251"/>
      <c r="Q251" s="251"/>
      <c r="R251" s="251"/>
      <c r="S251" s="251"/>
      <c r="T251" s="251"/>
      <c r="U251" s="251"/>
      <c r="V251" s="251"/>
      <c r="W251" s="251"/>
      <c r="X251" s="251"/>
      <c r="Y251" s="251"/>
      <c r="Z251" s="251"/>
      <c r="AA251" s="251"/>
      <c r="AB251" s="251"/>
      <c r="AC251" s="251"/>
      <c r="AD251" s="251"/>
      <c r="AE251" s="252"/>
    </row>
    <row r="252" spans="1:31" ht="15" customHeight="1">
      <c r="A252" s="140"/>
      <c r="B252" s="250"/>
      <c r="C252" s="251"/>
      <c r="D252" s="251"/>
      <c r="E252" s="251"/>
      <c r="F252" s="251"/>
      <c r="G252" s="251"/>
      <c r="H252" s="251"/>
      <c r="I252" s="251"/>
      <c r="J252" s="251"/>
      <c r="K252" s="251"/>
      <c r="L252" s="251"/>
      <c r="M252" s="251"/>
      <c r="N252" s="251"/>
      <c r="O252" s="251"/>
      <c r="P252" s="251"/>
      <c r="Q252" s="251"/>
      <c r="R252" s="251"/>
      <c r="S252" s="251"/>
      <c r="T252" s="251"/>
      <c r="U252" s="251"/>
      <c r="V252" s="251"/>
      <c r="W252" s="251"/>
      <c r="X252" s="251"/>
      <c r="Y252" s="251"/>
      <c r="Z252" s="251"/>
      <c r="AA252" s="251"/>
      <c r="AB252" s="251"/>
      <c r="AC252" s="251"/>
      <c r="AD252" s="251"/>
      <c r="AE252" s="252"/>
    </row>
    <row r="253" spans="1:31" ht="15" customHeight="1">
      <c r="A253" s="140"/>
      <c r="B253" s="250"/>
      <c r="C253" s="251"/>
      <c r="D253" s="251"/>
      <c r="E253" s="251"/>
      <c r="F253" s="251"/>
      <c r="G253" s="251"/>
      <c r="H253" s="251"/>
      <c r="I253" s="251"/>
      <c r="J253" s="251"/>
      <c r="K253" s="251"/>
      <c r="L253" s="251"/>
      <c r="M253" s="251"/>
      <c r="N253" s="251"/>
      <c r="O253" s="251"/>
      <c r="P253" s="251"/>
      <c r="Q253" s="251"/>
      <c r="R253" s="251"/>
      <c r="S253" s="251"/>
      <c r="T253" s="251"/>
      <c r="U253" s="251"/>
      <c r="V253" s="251"/>
      <c r="W253" s="251"/>
      <c r="X253" s="251"/>
      <c r="Y253" s="251"/>
      <c r="Z253" s="251"/>
      <c r="AA253" s="251"/>
      <c r="AB253" s="251"/>
      <c r="AC253" s="251"/>
      <c r="AD253" s="251"/>
      <c r="AE253" s="252"/>
    </row>
    <row r="254" spans="1:31" ht="15" customHeight="1">
      <c r="A254" s="140"/>
      <c r="B254" s="250"/>
      <c r="C254" s="251"/>
      <c r="D254" s="251"/>
      <c r="E254" s="251"/>
      <c r="F254" s="251"/>
      <c r="G254" s="251"/>
      <c r="H254" s="251"/>
      <c r="I254" s="251"/>
      <c r="J254" s="251"/>
      <c r="K254" s="251"/>
      <c r="L254" s="251"/>
      <c r="M254" s="251"/>
      <c r="N254" s="251"/>
      <c r="O254" s="251"/>
      <c r="P254" s="251"/>
      <c r="Q254" s="251"/>
      <c r="R254" s="251"/>
      <c r="S254" s="251"/>
      <c r="T254" s="251"/>
      <c r="U254" s="251"/>
      <c r="V254" s="251"/>
      <c r="W254" s="251"/>
      <c r="X254" s="251"/>
      <c r="Y254" s="251"/>
      <c r="Z254" s="251"/>
      <c r="AA254" s="251"/>
      <c r="AB254" s="251"/>
      <c r="AC254" s="251"/>
      <c r="AD254" s="251"/>
      <c r="AE254" s="252"/>
    </row>
    <row r="255" spans="1:31" ht="15" customHeight="1">
      <c r="A255" s="140"/>
      <c r="B255" s="250"/>
      <c r="C255" s="251"/>
      <c r="D255" s="251"/>
      <c r="E255" s="251"/>
      <c r="F255" s="251"/>
      <c r="G255" s="251"/>
      <c r="H255" s="251"/>
      <c r="I255" s="251"/>
      <c r="J255" s="251"/>
      <c r="K255" s="251"/>
      <c r="L255" s="251"/>
      <c r="M255" s="251"/>
      <c r="N255" s="251"/>
      <c r="O255" s="251"/>
      <c r="P255" s="251"/>
      <c r="Q255" s="251"/>
      <c r="R255" s="251"/>
      <c r="S255" s="251"/>
      <c r="T255" s="251"/>
      <c r="U255" s="251"/>
      <c r="V255" s="251"/>
      <c r="W255" s="251"/>
      <c r="X255" s="251"/>
      <c r="Y255" s="251"/>
      <c r="Z255" s="251"/>
      <c r="AA255" s="251"/>
      <c r="AB255" s="251"/>
      <c r="AC255" s="251"/>
      <c r="AD255" s="251"/>
      <c r="AE255" s="252"/>
    </row>
    <row r="256" spans="1:31" ht="15" customHeight="1">
      <c r="A256" s="140"/>
      <c r="B256" s="250"/>
      <c r="C256" s="251"/>
      <c r="D256" s="251"/>
      <c r="E256" s="251"/>
      <c r="F256" s="251"/>
      <c r="G256" s="251"/>
      <c r="H256" s="251"/>
      <c r="I256" s="251"/>
      <c r="J256" s="251"/>
      <c r="K256" s="251"/>
      <c r="L256" s="251"/>
      <c r="M256" s="251"/>
      <c r="N256" s="251"/>
      <c r="O256" s="251"/>
      <c r="P256" s="251"/>
      <c r="Q256" s="251"/>
      <c r="R256" s="251"/>
      <c r="S256" s="251"/>
      <c r="T256" s="251"/>
      <c r="U256" s="251"/>
      <c r="V256" s="251"/>
      <c r="W256" s="251"/>
      <c r="X256" s="251"/>
      <c r="Y256" s="251"/>
      <c r="Z256" s="251"/>
      <c r="AA256" s="251"/>
      <c r="AB256" s="251"/>
      <c r="AC256" s="251"/>
      <c r="AD256" s="251"/>
      <c r="AE256" s="252"/>
    </row>
    <row r="257" spans="1:31" ht="15" customHeight="1">
      <c r="A257" s="140"/>
      <c r="B257" s="250"/>
      <c r="C257" s="251"/>
      <c r="D257" s="251"/>
      <c r="E257" s="251"/>
      <c r="F257" s="251"/>
      <c r="G257" s="251"/>
      <c r="H257" s="251"/>
      <c r="I257" s="251"/>
      <c r="J257" s="251"/>
      <c r="K257" s="251"/>
      <c r="L257" s="251"/>
      <c r="M257" s="251"/>
      <c r="N257" s="251"/>
      <c r="O257" s="251"/>
      <c r="P257" s="251"/>
      <c r="Q257" s="251"/>
      <c r="R257" s="251"/>
      <c r="S257" s="251"/>
      <c r="T257" s="251"/>
      <c r="U257" s="251"/>
      <c r="V257" s="251"/>
      <c r="W257" s="251"/>
      <c r="X257" s="251"/>
      <c r="Y257" s="251"/>
      <c r="Z257" s="251"/>
      <c r="AA257" s="251"/>
      <c r="AB257" s="251"/>
      <c r="AC257" s="251"/>
      <c r="AD257" s="251"/>
      <c r="AE257" s="252"/>
    </row>
    <row r="258" spans="1:31" ht="15" customHeight="1">
      <c r="A258" s="140"/>
      <c r="B258" s="250"/>
      <c r="C258" s="251"/>
      <c r="D258" s="251"/>
      <c r="E258" s="251"/>
      <c r="F258" s="251"/>
      <c r="G258" s="251"/>
      <c r="H258" s="251"/>
      <c r="I258" s="251"/>
      <c r="J258" s="251"/>
      <c r="K258" s="251"/>
      <c r="L258" s="251"/>
      <c r="M258" s="251"/>
      <c r="N258" s="251"/>
      <c r="O258" s="251"/>
      <c r="P258" s="251"/>
      <c r="Q258" s="251"/>
      <c r="R258" s="251"/>
      <c r="S258" s="251"/>
      <c r="T258" s="251"/>
      <c r="U258" s="251"/>
      <c r="V258" s="251"/>
      <c r="W258" s="251"/>
      <c r="X258" s="251"/>
      <c r="Y258" s="251"/>
      <c r="Z258" s="251"/>
      <c r="AA258" s="251"/>
      <c r="AB258" s="251"/>
      <c r="AC258" s="251"/>
      <c r="AD258" s="251"/>
      <c r="AE258" s="252"/>
    </row>
    <row r="259" spans="1:31" ht="15" customHeight="1">
      <c r="A259" s="140"/>
      <c r="B259" s="250"/>
      <c r="C259" s="251"/>
      <c r="D259" s="251"/>
      <c r="E259" s="251"/>
      <c r="F259" s="251"/>
      <c r="G259" s="251"/>
      <c r="H259" s="251"/>
      <c r="I259" s="251"/>
      <c r="J259" s="251"/>
      <c r="K259" s="251"/>
      <c r="L259" s="251"/>
      <c r="M259" s="251"/>
      <c r="N259" s="251"/>
      <c r="O259" s="251"/>
      <c r="P259" s="251"/>
      <c r="Q259" s="251"/>
      <c r="R259" s="251"/>
      <c r="S259" s="251"/>
      <c r="T259" s="251"/>
      <c r="U259" s="251"/>
      <c r="V259" s="251"/>
      <c r="W259" s="251"/>
      <c r="X259" s="251"/>
      <c r="Y259" s="251"/>
      <c r="Z259" s="251"/>
      <c r="AA259" s="251"/>
      <c r="AB259" s="251"/>
      <c r="AC259" s="251"/>
      <c r="AD259" s="251"/>
      <c r="AE259" s="252"/>
    </row>
    <row r="260" spans="1:31" ht="15" customHeight="1">
      <c r="A260" s="140"/>
      <c r="B260" s="250"/>
      <c r="C260" s="251"/>
      <c r="D260" s="251"/>
      <c r="E260" s="251"/>
      <c r="F260" s="251"/>
      <c r="G260" s="251"/>
      <c r="H260" s="251"/>
      <c r="I260" s="251"/>
      <c r="J260" s="251"/>
      <c r="K260" s="251"/>
      <c r="L260" s="251"/>
      <c r="M260" s="251"/>
      <c r="N260" s="251"/>
      <c r="O260" s="251"/>
      <c r="P260" s="251"/>
      <c r="Q260" s="251"/>
      <c r="R260" s="251"/>
      <c r="S260" s="251"/>
      <c r="T260" s="251"/>
      <c r="U260" s="251"/>
      <c r="V260" s="251"/>
      <c r="W260" s="251"/>
      <c r="X260" s="251"/>
      <c r="Y260" s="251"/>
      <c r="Z260" s="251"/>
      <c r="AA260" s="251"/>
      <c r="AB260" s="251"/>
      <c r="AC260" s="251"/>
      <c r="AD260" s="251"/>
      <c r="AE260" s="252"/>
    </row>
    <row r="261" spans="1:31" ht="15" customHeight="1">
      <c r="A261" s="140"/>
      <c r="B261" s="250"/>
      <c r="C261" s="251"/>
      <c r="D261" s="251"/>
      <c r="E261" s="251"/>
      <c r="F261" s="251"/>
      <c r="G261" s="251"/>
      <c r="H261" s="251"/>
      <c r="I261" s="251"/>
      <c r="J261" s="251"/>
      <c r="K261" s="251"/>
      <c r="L261" s="251"/>
      <c r="M261" s="251"/>
      <c r="N261" s="251"/>
      <c r="O261" s="251"/>
      <c r="P261" s="251"/>
      <c r="Q261" s="251"/>
      <c r="R261" s="251"/>
      <c r="S261" s="251"/>
      <c r="T261" s="251"/>
      <c r="U261" s="251"/>
      <c r="V261" s="251"/>
      <c r="W261" s="251"/>
      <c r="X261" s="251"/>
      <c r="Y261" s="251"/>
      <c r="Z261" s="251"/>
      <c r="AA261" s="251"/>
      <c r="AB261" s="251"/>
      <c r="AC261" s="251"/>
      <c r="AD261" s="251"/>
      <c r="AE261" s="252"/>
    </row>
    <row r="262" spans="1:31" ht="15" customHeight="1">
      <c r="A262" s="140"/>
      <c r="B262" s="250"/>
      <c r="C262" s="251"/>
      <c r="D262" s="251"/>
      <c r="E262" s="251"/>
      <c r="F262" s="251"/>
      <c r="G262" s="251"/>
      <c r="H262" s="251"/>
      <c r="I262" s="251"/>
      <c r="J262" s="251"/>
      <c r="K262" s="251"/>
      <c r="L262" s="251"/>
      <c r="M262" s="251"/>
      <c r="N262" s="251"/>
      <c r="O262" s="251"/>
      <c r="P262" s="251"/>
      <c r="Q262" s="251"/>
      <c r="R262" s="251"/>
      <c r="S262" s="251"/>
      <c r="T262" s="251"/>
      <c r="U262" s="251"/>
      <c r="V262" s="251"/>
      <c r="W262" s="251"/>
      <c r="X262" s="251"/>
      <c r="Y262" s="251"/>
      <c r="Z262" s="251"/>
      <c r="AA262" s="251"/>
      <c r="AB262" s="251"/>
      <c r="AC262" s="251"/>
      <c r="AD262" s="251"/>
      <c r="AE262" s="252"/>
    </row>
    <row r="263" spans="1:31" ht="15" customHeight="1">
      <c r="A263" s="140"/>
      <c r="B263" s="250"/>
      <c r="C263" s="251"/>
      <c r="D263" s="251"/>
      <c r="E263" s="251"/>
      <c r="F263" s="251"/>
      <c r="G263" s="251"/>
      <c r="H263" s="251"/>
      <c r="I263" s="251"/>
      <c r="J263" s="251"/>
      <c r="K263" s="251"/>
      <c r="L263" s="251"/>
      <c r="M263" s="251"/>
      <c r="N263" s="251"/>
      <c r="O263" s="251"/>
      <c r="P263" s="251"/>
      <c r="Q263" s="251"/>
      <c r="R263" s="251"/>
      <c r="S263" s="251"/>
      <c r="T263" s="251"/>
      <c r="U263" s="251"/>
      <c r="V263" s="251"/>
      <c r="W263" s="251"/>
      <c r="X263" s="251"/>
      <c r="Y263" s="251"/>
      <c r="Z263" s="251"/>
      <c r="AA263" s="251"/>
      <c r="AB263" s="251"/>
      <c r="AC263" s="251"/>
      <c r="AD263" s="251"/>
      <c r="AE263" s="252"/>
    </row>
    <row r="264" spans="1:31" ht="15" customHeight="1">
      <c r="A264" s="140"/>
      <c r="B264" s="250"/>
      <c r="C264" s="251"/>
      <c r="D264" s="251"/>
      <c r="E264" s="251"/>
      <c r="F264" s="251"/>
      <c r="G264" s="251"/>
      <c r="H264" s="251"/>
      <c r="I264" s="251"/>
      <c r="J264" s="251"/>
      <c r="K264" s="251"/>
      <c r="L264" s="251"/>
      <c r="M264" s="251"/>
      <c r="N264" s="251"/>
      <c r="O264" s="251"/>
      <c r="P264" s="251"/>
      <c r="Q264" s="251"/>
      <c r="R264" s="251"/>
      <c r="S264" s="251"/>
      <c r="T264" s="251"/>
      <c r="U264" s="251"/>
      <c r="V264" s="251"/>
      <c r="W264" s="251"/>
      <c r="X264" s="251"/>
      <c r="Y264" s="251"/>
      <c r="Z264" s="251"/>
      <c r="AA264" s="251"/>
      <c r="AB264" s="251"/>
      <c r="AC264" s="251"/>
      <c r="AD264" s="251"/>
      <c r="AE264" s="252"/>
    </row>
    <row r="265" spans="1:31" ht="15" customHeight="1">
      <c r="A265" s="140"/>
      <c r="B265" s="250"/>
      <c r="C265" s="251"/>
      <c r="D265" s="251"/>
      <c r="E265" s="251"/>
      <c r="F265" s="251"/>
      <c r="G265" s="251"/>
      <c r="H265" s="251"/>
      <c r="I265" s="251"/>
      <c r="J265" s="251"/>
      <c r="K265" s="251"/>
      <c r="L265" s="251"/>
      <c r="M265" s="251"/>
      <c r="N265" s="251"/>
      <c r="O265" s="251"/>
      <c r="P265" s="251"/>
      <c r="Q265" s="251"/>
      <c r="R265" s="251"/>
      <c r="S265" s="251"/>
      <c r="T265" s="251"/>
      <c r="U265" s="251"/>
      <c r="V265" s="251"/>
      <c r="W265" s="251"/>
      <c r="X265" s="251"/>
      <c r="Y265" s="251"/>
      <c r="Z265" s="251"/>
      <c r="AA265" s="251"/>
      <c r="AB265" s="251"/>
      <c r="AC265" s="251"/>
      <c r="AD265" s="251"/>
      <c r="AE265" s="252"/>
    </row>
    <row r="266" spans="1:31" ht="15" customHeight="1">
      <c r="A266" s="140"/>
      <c r="B266" s="250"/>
      <c r="C266" s="251"/>
      <c r="D266" s="251"/>
      <c r="E266" s="251"/>
      <c r="F266" s="251"/>
      <c r="G266" s="251"/>
      <c r="H266" s="251"/>
      <c r="I266" s="251"/>
      <c r="J266" s="251"/>
      <c r="K266" s="251"/>
      <c r="L266" s="251"/>
      <c r="M266" s="251"/>
      <c r="N266" s="251"/>
      <c r="O266" s="251"/>
      <c r="P266" s="251"/>
      <c r="Q266" s="251"/>
      <c r="R266" s="251"/>
      <c r="S266" s="251"/>
      <c r="T266" s="251"/>
      <c r="U266" s="251"/>
      <c r="V266" s="251"/>
      <c r="W266" s="251"/>
      <c r="X266" s="251"/>
      <c r="Y266" s="251"/>
      <c r="Z266" s="251"/>
      <c r="AA266" s="251"/>
      <c r="AB266" s="251"/>
      <c r="AC266" s="251"/>
      <c r="AD266" s="251"/>
      <c r="AE266" s="252"/>
    </row>
    <row r="267" spans="1:31" ht="15" customHeight="1">
      <c r="A267" s="140"/>
      <c r="B267" s="250"/>
      <c r="C267" s="251"/>
      <c r="D267" s="251"/>
      <c r="E267" s="251"/>
      <c r="F267" s="251"/>
      <c r="G267" s="251"/>
      <c r="H267" s="251"/>
      <c r="I267" s="251"/>
      <c r="J267" s="251"/>
      <c r="K267" s="251"/>
      <c r="L267" s="251"/>
      <c r="M267" s="251"/>
      <c r="N267" s="251"/>
      <c r="O267" s="251"/>
      <c r="P267" s="251"/>
      <c r="Q267" s="251"/>
      <c r="R267" s="251"/>
      <c r="S267" s="251"/>
      <c r="T267" s="251"/>
      <c r="U267" s="251"/>
      <c r="V267" s="251"/>
      <c r="W267" s="251"/>
      <c r="X267" s="251"/>
      <c r="Y267" s="251"/>
      <c r="Z267" s="251"/>
      <c r="AA267" s="251"/>
      <c r="AB267" s="251"/>
      <c r="AC267" s="251"/>
      <c r="AD267" s="251"/>
      <c r="AE267" s="252"/>
    </row>
    <row r="268" spans="1:31" ht="15" customHeight="1">
      <c r="A268" s="140"/>
      <c r="B268" s="250"/>
      <c r="C268" s="251"/>
      <c r="D268" s="251"/>
      <c r="E268" s="251"/>
      <c r="F268" s="251"/>
      <c r="G268" s="251"/>
      <c r="H268" s="251"/>
      <c r="I268" s="251"/>
      <c r="J268" s="251"/>
      <c r="K268" s="251"/>
      <c r="L268" s="251"/>
      <c r="M268" s="251"/>
      <c r="N268" s="251"/>
      <c r="O268" s="251"/>
      <c r="P268" s="251"/>
      <c r="Q268" s="251"/>
      <c r="R268" s="251"/>
      <c r="S268" s="251"/>
      <c r="T268" s="251"/>
      <c r="U268" s="251"/>
      <c r="V268" s="251"/>
      <c r="W268" s="251"/>
      <c r="X268" s="251"/>
      <c r="Y268" s="251"/>
      <c r="Z268" s="251"/>
      <c r="AA268" s="251"/>
      <c r="AB268" s="251"/>
      <c r="AC268" s="251"/>
      <c r="AD268" s="251"/>
      <c r="AE268" s="252"/>
    </row>
    <row r="269" spans="1:31" ht="15" customHeight="1">
      <c r="A269" s="140"/>
      <c r="B269" s="250"/>
      <c r="C269" s="251"/>
      <c r="D269" s="251"/>
      <c r="E269" s="251"/>
      <c r="F269" s="251"/>
      <c r="G269" s="251"/>
      <c r="H269" s="251"/>
      <c r="I269" s="251"/>
      <c r="J269" s="251"/>
      <c r="K269" s="251"/>
      <c r="L269" s="251"/>
      <c r="M269" s="251"/>
      <c r="N269" s="251"/>
      <c r="O269" s="251"/>
      <c r="P269" s="251"/>
      <c r="Q269" s="251"/>
      <c r="R269" s="251"/>
      <c r="S269" s="251"/>
      <c r="T269" s="251"/>
      <c r="U269" s="251"/>
      <c r="V269" s="251"/>
      <c r="W269" s="251"/>
      <c r="X269" s="251"/>
      <c r="Y269" s="251"/>
      <c r="Z269" s="251"/>
      <c r="AA269" s="251"/>
      <c r="AB269" s="251"/>
      <c r="AC269" s="251"/>
      <c r="AD269" s="251"/>
      <c r="AE269" s="252"/>
    </row>
    <row r="270" spans="1:31" ht="15" customHeight="1">
      <c r="A270" s="140"/>
      <c r="B270" s="250"/>
      <c r="C270" s="251"/>
      <c r="D270" s="251"/>
      <c r="E270" s="251"/>
      <c r="F270" s="251"/>
      <c r="G270" s="251"/>
      <c r="H270" s="251"/>
      <c r="I270" s="251"/>
      <c r="J270" s="251"/>
      <c r="K270" s="251"/>
      <c r="L270" s="251"/>
      <c r="M270" s="251"/>
      <c r="N270" s="251"/>
      <c r="O270" s="251"/>
      <c r="P270" s="251"/>
      <c r="Q270" s="251"/>
      <c r="R270" s="251"/>
      <c r="S270" s="251"/>
      <c r="T270" s="251"/>
      <c r="U270" s="251"/>
      <c r="V270" s="251"/>
      <c r="W270" s="251"/>
      <c r="X270" s="251"/>
      <c r="Y270" s="251"/>
      <c r="Z270" s="251"/>
      <c r="AA270" s="251"/>
      <c r="AB270" s="251"/>
      <c r="AC270" s="251"/>
      <c r="AD270" s="251"/>
      <c r="AE270" s="252"/>
    </row>
    <row r="271" spans="1:31" ht="15" customHeight="1">
      <c r="A271" s="140"/>
      <c r="B271" s="250"/>
      <c r="C271" s="251"/>
      <c r="D271" s="251"/>
      <c r="E271" s="251"/>
      <c r="F271" s="251"/>
      <c r="G271" s="251"/>
      <c r="H271" s="251"/>
      <c r="I271" s="251"/>
      <c r="J271" s="251"/>
      <c r="K271" s="251"/>
      <c r="L271" s="251"/>
      <c r="M271" s="251"/>
      <c r="N271" s="251"/>
      <c r="O271" s="251"/>
      <c r="P271" s="251"/>
      <c r="Q271" s="251"/>
      <c r="R271" s="251"/>
      <c r="S271" s="251"/>
      <c r="T271" s="251"/>
      <c r="U271" s="251"/>
      <c r="V271" s="251"/>
      <c r="W271" s="251"/>
      <c r="X271" s="251"/>
      <c r="Y271" s="251"/>
      <c r="Z271" s="251"/>
      <c r="AA271" s="251"/>
      <c r="AB271" s="251"/>
      <c r="AC271" s="251"/>
      <c r="AD271" s="251"/>
      <c r="AE271" s="252"/>
    </row>
    <row r="272" spans="1:31" ht="15" customHeight="1">
      <c r="A272" s="140"/>
      <c r="B272" s="250"/>
      <c r="C272" s="251"/>
      <c r="D272" s="251"/>
      <c r="E272" s="251"/>
      <c r="F272" s="251"/>
      <c r="G272" s="251"/>
      <c r="H272" s="251"/>
      <c r="I272" s="251"/>
      <c r="J272" s="251"/>
      <c r="K272" s="251"/>
      <c r="L272" s="251"/>
      <c r="M272" s="251"/>
      <c r="N272" s="251"/>
      <c r="O272" s="251"/>
      <c r="P272" s="251"/>
      <c r="Q272" s="251"/>
      <c r="R272" s="251"/>
      <c r="S272" s="251"/>
      <c r="T272" s="251"/>
      <c r="U272" s="251"/>
      <c r="V272" s="251"/>
      <c r="W272" s="251"/>
      <c r="X272" s="251"/>
      <c r="Y272" s="251"/>
      <c r="Z272" s="251"/>
      <c r="AA272" s="251"/>
      <c r="AB272" s="251"/>
      <c r="AC272" s="251"/>
      <c r="AD272" s="251"/>
      <c r="AE272" s="252"/>
    </row>
    <row r="273" spans="1:31" ht="15" customHeight="1">
      <c r="A273" s="140"/>
      <c r="B273" s="250"/>
      <c r="C273" s="251"/>
      <c r="D273" s="251"/>
      <c r="E273" s="251"/>
      <c r="F273" s="251"/>
      <c r="G273" s="251"/>
      <c r="H273" s="251"/>
      <c r="I273" s="251"/>
      <c r="J273" s="251"/>
      <c r="K273" s="251"/>
      <c r="L273" s="251"/>
      <c r="M273" s="251"/>
      <c r="N273" s="251"/>
      <c r="O273" s="251"/>
      <c r="P273" s="251"/>
      <c r="Q273" s="251"/>
      <c r="R273" s="251"/>
      <c r="S273" s="251"/>
      <c r="T273" s="251"/>
      <c r="U273" s="251"/>
      <c r="V273" s="251"/>
      <c r="W273" s="251"/>
      <c r="X273" s="251"/>
      <c r="Y273" s="251"/>
      <c r="Z273" s="251"/>
      <c r="AA273" s="251"/>
      <c r="AB273" s="251"/>
      <c r="AC273" s="251"/>
      <c r="AD273" s="251"/>
      <c r="AE273" s="252"/>
    </row>
    <row r="274" spans="1:31" ht="15" customHeight="1">
      <c r="A274" s="140"/>
      <c r="B274" s="250"/>
      <c r="C274" s="251"/>
      <c r="D274" s="251"/>
      <c r="E274" s="251"/>
      <c r="F274" s="251"/>
      <c r="G274" s="251"/>
      <c r="H274" s="251"/>
      <c r="I274" s="251"/>
      <c r="J274" s="251"/>
      <c r="K274" s="251"/>
      <c r="L274" s="251"/>
      <c r="M274" s="251"/>
      <c r="N274" s="251"/>
      <c r="O274" s="251"/>
      <c r="P274" s="251"/>
      <c r="Q274" s="251"/>
      <c r="R274" s="251"/>
      <c r="S274" s="251"/>
      <c r="T274" s="251"/>
      <c r="U274" s="251"/>
      <c r="V274" s="251"/>
      <c r="W274" s="251"/>
      <c r="X274" s="251"/>
      <c r="Y274" s="251"/>
      <c r="Z274" s="251"/>
      <c r="AA274" s="251"/>
      <c r="AB274" s="251"/>
      <c r="AC274" s="251"/>
      <c r="AD274" s="251"/>
      <c r="AE274" s="252"/>
    </row>
    <row r="275" spans="1:31" ht="15" customHeight="1">
      <c r="A275" s="140"/>
      <c r="B275" s="250"/>
      <c r="C275" s="251"/>
      <c r="D275" s="251"/>
      <c r="E275" s="251"/>
      <c r="F275" s="251"/>
      <c r="G275" s="251"/>
      <c r="H275" s="251"/>
      <c r="I275" s="251"/>
      <c r="J275" s="251"/>
      <c r="K275" s="251"/>
      <c r="L275" s="251"/>
      <c r="M275" s="251"/>
      <c r="N275" s="251"/>
      <c r="O275" s="251"/>
      <c r="P275" s="251"/>
      <c r="Q275" s="251"/>
      <c r="R275" s="251"/>
      <c r="S275" s="251"/>
      <c r="T275" s="251"/>
      <c r="U275" s="251"/>
      <c r="V275" s="251"/>
      <c r="W275" s="251"/>
      <c r="X275" s="251"/>
      <c r="Y275" s="251"/>
      <c r="Z275" s="251"/>
      <c r="AA275" s="251"/>
      <c r="AB275" s="251"/>
      <c r="AC275" s="251"/>
      <c r="AD275" s="251"/>
      <c r="AE275" s="252"/>
    </row>
    <row r="276" spans="1:31" ht="15" customHeight="1">
      <c r="A276" s="140"/>
      <c r="B276" s="250"/>
      <c r="C276" s="251"/>
      <c r="D276" s="251"/>
      <c r="E276" s="251"/>
      <c r="F276" s="251"/>
      <c r="G276" s="251"/>
      <c r="H276" s="251"/>
      <c r="I276" s="251"/>
      <c r="J276" s="251"/>
      <c r="K276" s="251"/>
      <c r="L276" s="251"/>
      <c r="M276" s="251"/>
      <c r="N276" s="251"/>
      <c r="O276" s="251"/>
      <c r="P276" s="251"/>
      <c r="Q276" s="251"/>
      <c r="R276" s="251"/>
      <c r="S276" s="251"/>
      <c r="T276" s="251"/>
      <c r="U276" s="251"/>
      <c r="V276" s="251"/>
      <c r="W276" s="251"/>
      <c r="X276" s="251"/>
      <c r="Y276" s="251"/>
      <c r="Z276" s="251"/>
      <c r="AA276" s="251"/>
      <c r="AB276" s="251"/>
      <c r="AC276" s="251"/>
      <c r="AD276" s="251"/>
      <c r="AE276" s="252"/>
    </row>
    <row r="277" spans="1:31" ht="15" customHeight="1">
      <c r="A277" s="140"/>
      <c r="B277" s="250"/>
      <c r="C277" s="251"/>
      <c r="D277" s="251"/>
      <c r="E277" s="251"/>
      <c r="F277" s="251"/>
      <c r="G277" s="251"/>
      <c r="H277" s="251"/>
      <c r="I277" s="251"/>
      <c r="J277" s="251"/>
      <c r="K277" s="251"/>
      <c r="L277" s="251"/>
      <c r="M277" s="251"/>
      <c r="N277" s="251"/>
      <c r="O277" s="251"/>
      <c r="P277" s="251"/>
      <c r="Q277" s="251"/>
      <c r="R277" s="251"/>
      <c r="S277" s="251"/>
      <c r="T277" s="251"/>
      <c r="U277" s="251"/>
      <c r="V277" s="251"/>
      <c r="W277" s="251"/>
      <c r="X277" s="251"/>
      <c r="Y277" s="251"/>
      <c r="Z277" s="251"/>
      <c r="AA277" s="251"/>
      <c r="AB277" s="251"/>
      <c r="AC277" s="251"/>
      <c r="AD277" s="251"/>
      <c r="AE277" s="252"/>
    </row>
    <row r="278" spans="1:31" ht="15" customHeight="1">
      <c r="A278" s="140"/>
      <c r="B278" s="250"/>
      <c r="C278" s="251"/>
      <c r="D278" s="251"/>
      <c r="E278" s="251"/>
      <c r="F278" s="251"/>
      <c r="G278" s="251"/>
      <c r="H278" s="251"/>
      <c r="I278" s="251"/>
      <c r="J278" s="251"/>
      <c r="K278" s="251"/>
      <c r="L278" s="251"/>
      <c r="M278" s="251"/>
      <c r="N278" s="251"/>
      <c r="O278" s="251"/>
      <c r="P278" s="251"/>
      <c r="Q278" s="251"/>
      <c r="R278" s="251"/>
      <c r="S278" s="251"/>
      <c r="T278" s="251"/>
      <c r="U278" s="251"/>
      <c r="V278" s="251"/>
      <c r="W278" s="251"/>
      <c r="X278" s="251"/>
      <c r="Y278" s="251"/>
      <c r="Z278" s="251"/>
      <c r="AA278" s="251"/>
      <c r="AB278" s="251"/>
      <c r="AC278" s="251"/>
      <c r="AD278" s="251"/>
      <c r="AE278" s="252"/>
    </row>
    <row r="279" spans="1:31" ht="15" customHeight="1">
      <c r="A279" s="140"/>
      <c r="B279" s="250"/>
      <c r="C279" s="251"/>
      <c r="D279" s="251"/>
      <c r="E279" s="251"/>
      <c r="F279" s="251"/>
      <c r="G279" s="251"/>
      <c r="H279" s="251"/>
      <c r="I279" s="251"/>
      <c r="J279" s="251"/>
      <c r="K279" s="251"/>
      <c r="L279" s="251"/>
      <c r="M279" s="251"/>
      <c r="N279" s="251"/>
      <c r="O279" s="251"/>
      <c r="P279" s="251"/>
      <c r="Q279" s="251"/>
      <c r="R279" s="251"/>
      <c r="S279" s="251"/>
      <c r="T279" s="251"/>
      <c r="U279" s="251"/>
      <c r="V279" s="251"/>
      <c r="W279" s="251"/>
      <c r="X279" s="251"/>
      <c r="Y279" s="251"/>
      <c r="Z279" s="251"/>
      <c r="AA279" s="251"/>
      <c r="AB279" s="251"/>
      <c r="AC279" s="251"/>
      <c r="AD279" s="251"/>
      <c r="AE279" s="252"/>
    </row>
    <row r="280" spans="1:31" ht="15" customHeight="1">
      <c r="A280" s="140"/>
      <c r="B280" s="250"/>
      <c r="C280" s="251"/>
      <c r="D280" s="251"/>
      <c r="E280" s="251"/>
      <c r="F280" s="251"/>
      <c r="G280" s="251"/>
      <c r="H280" s="251"/>
      <c r="I280" s="251"/>
      <c r="J280" s="251"/>
      <c r="K280" s="251"/>
      <c r="L280" s="251"/>
      <c r="M280" s="251"/>
      <c r="N280" s="251"/>
      <c r="O280" s="251"/>
      <c r="P280" s="251"/>
      <c r="Q280" s="251"/>
      <c r="R280" s="251"/>
      <c r="S280" s="251"/>
      <c r="T280" s="251"/>
      <c r="U280" s="251"/>
      <c r="V280" s="251"/>
      <c r="W280" s="251"/>
      <c r="X280" s="251"/>
      <c r="Y280" s="251"/>
      <c r="Z280" s="251"/>
      <c r="AA280" s="251"/>
      <c r="AB280" s="251"/>
      <c r="AC280" s="251"/>
      <c r="AD280" s="251"/>
      <c r="AE280" s="252"/>
    </row>
    <row r="281" spans="1:31" ht="15" customHeight="1">
      <c r="A281" s="140"/>
      <c r="B281" s="250"/>
      <c r="C281" s="251"/>
      <c r="D281" s="251"/>
      <c r="E281" s="251"/>
      <c r="F281" s="251"/>
      <c r="G281" s="251"/>
      <c r="H281" s="251"/>
      <c r="I281" s="251"/>
      <c r="J281" s="251"/>
      <c r="K281" s="251"/>
      <c r="L281" s="251"/>
      <c r="M281" s="251"/>
      <c r="N281" s="251"/>
      <c r="O281" s="251"/>
      <c r="P281" s="251"/>
      <c r="Q281" s="251"/>
      <c r="R281" s="251"/>
      <c r="S281" s="251"/>
      <c r="T281" s="251"/>
      <c r="U281" s="251"/>
      <c r="V281" s="251"/>
      <c r="W281" s="251"/>
      <c r="X281" s="251"/>
      <c r="Y281" s="251"/>
      <c r="Z281" s="251"/>
      <c r="AA281" s="251"/>
      <c r="AB281" s="251"/>
      <c r="AC281" s="251"/>
      <c r="AD281" s="251"/>
      <c r="AE281" s="252"/>
    </row>
    <row r="282" spans="1:31" ht="15" customHeight="1">
      <c r="A282" s="140"/>
      <c r="B282" s="250"/>
      <c r="C282" s="251"/>
      <c r="D282" s="251"/>
      <c r="E282" s="251"/>
      <c r="F282" s="251"/>
      <c r="G282" s="251"/>
      <c r="H282" s="251"/>
      <c r="I282" s="251"/>
      <c r="J282" s="251"/>
      <c r="K282" s="251"/>
      <c r="L282" s="251"/>
      <c r="M282" s="251"/>
      <c r="N282" s="251"/>
      <c r="O282" s="251"/>
      <c r="P282" s="251"/>
      <c r="Q282" s="251"/>
      <c r="R282" s="251"/>
      <c r="S282" s="251"/>
      <c r="T282" s="251"/>
      <c r="U282" s="251"/>
      <c r="V282" s="251"/>
      <c r="W282" s="251"/>
      <c r="X282" s="251"/>
      <c r="Y282" s="251"/>
      <c r="Z282" s="251"/>
      <c r="AA282" s="251"/>
      <c r="AB282" s="251"/>
      <c r="AC282" s="251"/>
      <c r="AD282" s="251"/>
      <c r="AE282" s="252"/>
    </row>
    <row r="283" spans="1:31" ht="15" customHeight="1">
      <c r="A283" s="140"/>
      <c r="B283" s="250"/>
      <c r="C283" s="251"/>
      <c r="D283" s="251"/>
      <c r="E283" s="251"/>
      <c r="F283" s="251"/>
      <c r="G283" s="251"/>
      <c r="H283" s="251"/>
      <c r="I283" s="251"/>
      <c r="J283" s="251"/>
      <c r="K283" s="251"/>
      <c r="L283" s="251"/>
      <c r="M283" s="251"/>
      <c r="N283" s="251"/>
      <c r="O283" s="251"/>
      <c r="P283" s="251"/>
      <c r="Q283" s="251"/>
      <c r="R283" s="251"/>
      <c r="S283" s="251"/>
      <c r="T283" s="251"/>
      <c r="U283" s="251"/>
      <c r="V283" s="251"/>
      <c r="W283" s="251"/>
      <c r="X283" s="251"/>
      <c r="Y283" s="251"/>
      <c r="Z283" s="251"/>
      <c r="AA283" s="251"/>
      <c r="AB283" s="251"/>
      <c r="AC283" s="251"/>
      <c r="AD283" s="251"/>
      <c r="AE283" s="252"/>
    </row>
    <row r="284" spans="1:31" ht="15" customHeight="1">
      <c r="A284" s="140"/>
      <c r="B284" s="250"/>
      <c r="C284" s="251"/>
      <c r="D284" s="251"/>
      <c r="E284" s="251"/>
      <c r="F284" s="251"/>
      <c r="G284" s="251"/>
      <c r="H284" s="251"/>
      <c r="I284" s="251"/>
      <c r="J284" s="251"/>
      <c r="K284" s="251"/>
      <c r="L284" s="251"/>
      <c r="M284" s="251"/>
      <c r="N284" s="251"/>
      <c r="O284" s="251"/>
      <c r="P284" s="251"/>
      <c r="Q284" s="251"/>
      <c r="R284" s="251"/>
      <c r="S284" s="251"/>
      <c r="T284" s="251"/>
      <c r="U284" s="251"/>
      <c r="V284" s="251"/>
      <c r="W284" s="251"/>
      <c r="X284" s="251"/>
      <c r="Y284" s="251"/>
      <c r="Z284" s="251"/>
      <c r="AA284" s="251"/>
      <c r="AB284" s="251"/>
      <c r="AC284" s="251"/>
      <c r="AD284" s="251"/>
      <c r="AE284" s="252"/>
    </row>
    <row r="285" spans="1:31" ht="15" customHeight="1">
      <c r="A285" s="140"/>
      <c r="B285" s="250"/>
      <c r="C285" s="251"/>
      <c r="D285" s="251"/>
      <c r="E285" s="251"/>
      <c r="F285" s="251"/>
      <c r="G285" s="251"/>
      <c r="H285" s="251"/>
      <c r="I285" s="251"/>
      <c r="J285" s="251"/>
      <c r="K285" s="251"/>
      <c r="L285" s="251"/>
      <c r="M285" s="251"/>
      <c r="N285" s="251"/>
      <c r="O285" s="251"/>
      <c r="P285" s="251"/>
      <c r="Q285" s="251"/>
      <c r="R285" s="251"/>
      <c r="S285" s="251"/>
      <c r="T285" s="251"/>
      <c r="U285" s="251"/>
      <c r="V285" s="251"/>
      <c r="W285" s="251"/>
      <c r="X285" s="251"/>
      <c r="Y285" s="251"/>
      <c r="Z285" s="251"/>
      <c r="AA285" s="251"/>
      <c r="AB285" s="251"/>
      <c r="AC285" s="251"/>
      <c r="AD285" s="251"/>
      <c r="AE285" s="252"/>
    </row>
    <row r="286" spans="1:31" ht="15" customHeight="1">
      <c r="A286" s="140"/>
      <c r="B286" s="250"/>
      <c r="C286" s="251"/>
      <c r="D286" s="251"/>
      <c r="E286" s="251"/>
      <c r="F286" s="251"/>
      <c r="G286" s="251"/>
      <c r="H286" s="251"/>
      <c r="I286" s="251"/>
      <c r="J286" s="251"/>
      <c r="K286" s="251"/>
      <c r="L286" s="251"/>
      <c r="M286" s="251"/>
      <c r="N286" s="251"/>
      <c r="O286" s="251"/>
      <c r="P286" s="251"/>
      <c r="Q286" s="251"/>
      <c r="R286" s="251"/>
      <c r="S286" s="251"/>
      <c r="T286" s="251"/>
      <c r="U286" s="251"/>
      <c r="V286" s="251"/>
      <c r="W286" s="251"/>
      <c r="X286" s="251"/>
      <c r="Y286" s="251"/>
      <c r="Z286" s="251"/>
      <c r="AA286" s="251"/>
      <c r="AB286" s="251"/>
      <c r="AC286" s="251"/>
      <c r="AD286" s="251"/>
      <c r="AE286" s="252"/>
    </row>
    <row r="287" spans="1:31" ht="15" customHeight="1">
      <c r="A287" s="140"/>
      <c r="B287" s="250"/>
      <c r="C287" s="251"/>
      <c r="D287" s="251"/>
      <c r="E287" s="251"/>
      <c r="F287" s="251"/>
      <c r="G287" s="251"/>
      <c r="H287" s="251"/>
      <c r="I287" s="251"/>
      <c r="J287" s="251"/>
      <c r="K287" s="251"/>
      <c r="L287" s="251"/>
      <c r="M287" s="251"/>
      <c r="N287" s="251"/>
      <c r="O287" s="251"/>
      <c r="P287" s="251"/>
      <c r="Q287" s="251"/>
      <c r="R287" s="251"/>
      <c r="S287" s="251"/>
      <c r="T287" s="251"/>
      <c r="U287" s="251"/>
      <c r="V287" s="251"/>
      <c r="W287" s="251"/>
      <c r="X287" s="251"/>
      <c r="Y287" s="251"/>
      <c r="Z287" s="251"/>
      <c r="AA287" s="251"/>
      <c r="AB287" s="251"/>
      <c r="AC287" s="251"/>
      <c r="AD287" s="251"/>
      <c r="AE287" s="252"/>
    </row>
    <row r="288" spans="1:31" ht="15" customHeight="1">
      <c r="A288" s="140"/>
      <c r="B288" s="250"/>
      <c r="C288" s="251"/>
      <c r="D288" s="251"/>
      <c r="E288" s="251"/>
      <c r="F288" s="251"/>
      <c r="G288" s="251"/>
      <c r="H288" s="251"/>
      <c r="I288" s="251"/>
      <c r="J288" s="251"/>
      <c r="K288" s="251"/>
      <c r="L288" s="251"/>
      <c r="M288" s="251"/>
      <c r="N288" s="251"/>
      <c r="O288" s="251"/>
      <c r="P288" s="251"/>
      <c r="Q288" s="251"/>
      <c r="R288" s="251"/>
      <c r="S288" s="251"/>
      <c r="T288" s="251"/>
      <c r="U288" s="251"/>
      <c r="V288" s="251"/>
      <c r="W288" s="251"/>
      <c r="X288" s="251"/>
      <c r="Y288" s="251"/>
      <c r="Z288" s="251"/>
      <c r="AA288" s="251"/>
      <c r="AB288" s="251"/>
      <c r="AC288" s="251"/>
      <c r="AD288" s="251"/>
      <c r="AE288" s="252"/>
    </row>
    <row r="289" spans="1:31" ht="15" customHeight="1">
      <c r="A289" s="140"/>
      <c r="B289" s="250"/>
      <c r="C289" s="251"/>
      <c r="D289" s="251"/>
      <c r="E289" s="251"/>
      <c r="F289" s="251"/>
      <c r="G289" s="251"/>
      <c r="H289" s="251"/>
      <c r="I289" s="251"/>
      <c r="J289" s="251"/>
      <c r="K289" s="251"/>
      <c r="L289" s="251"/>
      <c r="M289" s="251"/>
      <c r="N289" s="251"/>
      <c r="O289" s="251"/>
      <c r="P289" s="251"/>
      <c r="Q289" s="251"/>
      <c r="R289" s="251"/>
      <c r="S289" s="251"/>
      <c r="T289" s="251"/>
      <c r="U289" s="251"/>
      <c r="V289" s="251"/>
      <c r="W289" s="251"/>
      <c r="X289" s="251"/>
      <c r="Y289" s="251"/>
      <c r="Z289" s="251"/>
      <c r="AA289" s="251"/>
      <c r="AB289" s="251"/>
      <c r="AC289" s="251"/>
      <c r="AD289" s="251"/>
      <c r="AE289" s="252"/>
    </row>
    <row r="290" spans="1:31" ht="15" customHeight="1">
      <c r="A290" s="140"/>
      <c r="B290" s="250"/>
      <c r="C290" s="251"/>
      <c r="D290" s="251"/>
      <c r="E290" s="251"/>
      <c r="F290" s="251"/>
      <c r="G290" s="251"/>
      <c r="H290" s="251"/>
      <c r="I290" s="251"/>
      <c r="J290" s="251"/>
      <c r="K290" s="251"/>
      <c r="L290" s="251"/>
      <c r="M290" s="251"/>
      <c r="N290" s="251"/>
      <c r="O290" s="251"/>
      <c r="P290" s="251"/>
      <c r="Q290" s="251"/>
      <c r="R290" s="251"/>
      <c r="S290" s="251"/>
      <c r="T290" s="251"/>
      <c r="U290" s="251"/>
      <c r="V290" s="251"/>
      <c r="W290" s="251"/>
      <c r="X290" s="251"/>
      <c r="Y290" s="251"/>
      <c r="Z290" s="251"/>
      <c r="AA290" s="251"/>
      <c r="AB290" s="251"/>
      <c r="AC290" s="251"/>
      <c r="AD290" s="251"/>
      <c r="AE290" s="252"/>
    </row>
    <row r="291" spans="1:31" ht="15" customHeight="1">
      <c r="A291" s="140"/>
      <c r="B291" s="250"/>
      <c r="C291" s="251"/>
      <c r="D291" s="251"/>
      <c r="E291" s="251"/>
      <c r="F291" s="251"/>
      <c r="G291" s="251"/>
      <c r="H291" s="251"/>
      <c r="I291" s="251"/>
      <c r="J291" s="251"/>
      <c r="K291" s="251"/>
      <c r="L291" s="251"/>
      <c r="M291" s="251"/>
      <c r="N291" s="251"/>
      <c r="O291" s="251"/>
      <c r="P291" s="251"/>
      <c r="Q291" s="251"/>
      <c r="R291" s="251"/>
      <c r="S291" s="251"/>
      <c r="T291" s="251"/>
      <c r="U291" s="251"/>
      <c r="V291" s="251"/>
      <c r="W291" s="251"/>
      <c r="X291" s="251"/>
      <c r="Y291" s="251"/>
      <c r="Z291" s="251"/>
      <c r="AA291" s="251"/>
      <c r="AB291" s="251"/>
      <c r="AC291" s="251"/>
      <c r="AD291" s="251"/>
      <c r="AE291" s="252"/>
    </row>
    <row r="292" spans="1:31" ht="15" customHeight="1">
      <c r="A292" s="140"/>
      <c r="B292" s="250"/>
      <c r="C292" s="251"/>
      <c r="D292" s="251"/>
      <c r="E292" s="251"/>
      <c r="F292" s="251"/>
      <c r="G292" s="251"/>
      <c r="H292" s="251"/>
      <c r="I292" s="251"/>
      <c r="J292" s="251"/>
      <c r="K292" s="251"/>
      <c r="L292" s="251"/>
      <c r="M292" s="251"/>
      <c r="N292" s="251"/>
      <c r="O292" s="251"/>
      <c r="P292" s="251"/>
      <c r="Q292" s="251"/>
      <c r="R292" s="251"/>
      <c r="S292" s="251"/>
      <c r="T292" s="251"/>
      <c r="U292" s="251"/>
      <c r="V292" s="251"/>
      <c r="W292" s="251"/>
      <c r="X292" s="251"/>
      <c r="Y292" s="251"/>
      <c r="Z292" s="251"/>
      <c r="AA292" s="251"/>
      <c r="AB292" s="251"/>
      <c r="AC292" s="251"/>
      <c r="AD292" s="251"/>
      <c r="AE292" s="252"/>
    </row>
    <row r="293" spans="1:31" ht="15" customHeight="1">
      <c r="A293" s="140"/>
      <c r="B293" s="250"/>
      <c r="C293" s="251"/>
      <c r="D293" s="251"/>
      <c r="E293" s="251"/>
      <c r="F293" s="251"/>
      <c r="G293" s="251"/>
      <c r="H293" s="251"/>
      <c r="I293" s="251"/>
      <c r="J293" s="251"/>
      <c r="K293" s="251"/>
      <c r="L293" s="251"/>
      <c r="M293" s="251"/>
      <c r="N293" s="251"/>
      <c r="O293" s="251"/>
      <c r="P293" s="251"/>
      <c r="Q293" s="251"/>
      <c r="R293" s="251"/>
      <c r="S293" s="251"/>
      <c r="T293" s="251"/>
      <c r="U293" s="251"/>
      <c r="V293" s="251"/>
      <c r="W293" s="251"/>
      <c r="X293" s="251"/>
      <c r="Y293" s="251"/>
      <c r="Z293" s="251"/>
      <c r="AA293" s="251"/>
      <c r="AB293" s="251"/>
      <c r="AC293" s="251"/>
      <c r="AD293" s="251"/>
      <c r="AE293" s="252"/>
    </row>
    <row r="294" spans="1:31" ht="15" customHeight="1">
      <c r="A294" s="140"/>
      <c r="B294" s="250"/>
      <c r="C294" s="251"/>
      <c r="D294" s="251"/>
      <c r="E294" s="251"/>
      <c r="F294" s="251"/>
      <c r="G294" s="251"/>
      <c r="H294" s="251"/>
      <c r="I294" s="251"/>
      <c r="J294" s="251"/>
      <c r="K294" s="251"/>
      <c r="L294" s="251"/>
      <c r="M294" s="251"/>
      <c r="N294" s="251"/>
      <c r="O294" s="251"/>
      <c r="P294" s="251"/>
      <c r="Q294" s="251"/>
      <c r="R294" s="251"/>
      <c r="S294" s="251"/>
      <c r="T294" s="251"/>
      <c r="U294" s="251"/>
      <c r="V294" s="251"/>
      <c r="W294" s="251"/>
      <c r="X294" s="251"/>
      <c r="Y294" s="251"/>
      <c r="Z294" s="251"/>
      <c r="AA294" s="251"/>
      <c r="AB294" s="251"/>
      <c r="AC294" s="251"/>
      <c r="AD294" s="251"/>
      <c r="AE294" s="252"/>
    </row>
    <row r="295" spans="1:31" ht="15" customHeight="1">
      <c r="A295" s="140"/>
      <c r="B295" s="250"/>
      <c r="C295" s="251"/>
      <c r="D295" s="251"/>
      <c r="E295" s="251"/>
      <c r="F295" s="251"/>
      <c r="G295" s="251"/>
      <c r="H295" s="251"/>
      <c r="I295" s="251"/>
      <c r="J295" s="251"/>
      <c r="K295" s="251"/>
      <c r="L295" s="251"/>
      <c r="M295" s="251"/>
      <c r="N295" s="251"/>
      <c r="O295" s="251"/>
      <c r="P295" s="251"/>
      <c r="Q295" s="251"/>
      <c r="R295" s="251"/>
      <c r="S295" s="251"/>
      <c r="T295" s="251"/>
      <c r="U295" s="251"/>
      <c r="V295" s="251"/>
      <c r="W295" s="251"/>
      <c r="X295" s="251"/>
      <c r="Y295" s="251"/>
      <c r="Z295" s="251"/>
      <c r="AA295" s="251"/>
      <c r="AB295" s="251"/>
      <c r="AC295" s="251"/>
      <c r="AD295" s="251"/>
      <c r="AE295" s="252"/>
    </row>
    <row r="296" spans="1:31" ht="15" customHeight="1">
      <c r="A296" s="140"/>
      <c r="B296" s="250"/>
      <c r="C296" s="251"/>
      <c r="D296" s="251"/>
      <c r="E296" s="251"/>
      <c r="F296" s="251"/>
      <c r="G296" s="251"/>
      <c r="H296" s="251"/>
      <c r="I296" s="251"/>
      <c r="J296" s="251"/>
      <c r="K296" s="251"/>
      <c r="L296" s="251"/>
      <c r="M296" s="251"/>
      <c r="N296" s="251"/>
      <c r="O296" s="251"/>
      <c r="P296" s="251"/>
      <c r="Q296" s="251"/>
      <c r="R296" s="251"/>
      <c r="S296" s="251"/>
      <c r="T296" s="251"/>
      <c r="U296" s="251"/>
      <c r="V296" s="251"/>
      <c r="W296" s="251"/>
      <c r="X296" s="251"/>
      <c r="Y296" s="251"/>
      <c r="Z296" s="251"/>
      <c r="AA296" s="251"/>
      <c r="AB296" s="251"/>
      <c r="AC296" s="251"/>
      <c r="AD296" s="251"/>
      <c r="AE296" s="252"/>
    </row>
    <row r="297" spans="1:31" ht="15" customHeight="1">
      <c r="A297" s="140"/>
      <c r="B297" s="250"/>
      <c r="C297" s="251"/>
      <c r="D297" s="251"/>
      <c r="E297" s="251"/>
      <c r="F297" s="251"/>
      <c r="G297" s="251"/>
      <c r="H297" s="251"/>
      <c r="I297" s="251"/>
      <c r="J297" s="251"/>
      <c r="K297" s="251"/>
      <c r="L297" s="251"/>
      <c r="M297" s="251"/>
      <c r="N297" s="251"/>
      <c r="O297" s="251"/>
      <c r="P297" s="251"/>
      <c r="Q297" s="251"/>
      <c r="R297" s="251"/>
      <c r="S297" s="251"/>
      <c r="T297" s="251"/>
      <c r="U297" s="251"/>
      <c r="V297" s="251"/>
      <c r="W297" s="251"/>
      <c r="X297" s="251"/>
      <c r="Y297" s="251"/>
      <c r="Z297" s="251"/>
      <c r="AA297" s="251"/>
      <c r="AB297" s="251"/>
      <c r="AC297" s="251"/>
      <c r="AD297" s="251"/>
      <c r="AE297" s="252"/>
    </row>
    <row r="298" spans="1:31" ht="15" customHeight="1">
      <c r="A298" s="140"/>
      <c r="B298" s="250"/>
      <c r="C298" s="251"/>
      <c r="D298" s="251"/>
      <c r="E298" s="251"/>
      <c r="F298" s="251"/>
      <c r="G298" s="251"/>
      <c r="H298" s="251"/>
      <c r="I298" s="251"/>
      <c r="J298" s="251"/>
      <c r="K298" s="251"/>
      <c r="L298" s="251"/>
      <c r="M298" s="251"/>
      <c r="N298" s="251"/>
      <c r="O298" s="251"/>
      <c r="P298" s="251"/>
      <c r="Q298" s="251"/>
      <c r="R298" s="251"/>
      <c r="S298" s="251"/>
      <c r="T298" s="251"/>
      <c r="U298" s="251"/>
      <c r="V298" s="251"/>
      <c r="W298" s="251"/>
      <c r="X298" s="251"/>
      <c r="Y298" s="251"/>
      <c r="Z298" s="251"/>
      <c r="AA298" s="251"/>
      <c r="AB298" s="251"/>
      <c r="AC298" s="251"/>
      <c r="AD298" s="251"/>
      <c r="AE298" s="252"/>
    </row>
    <row r="299" spans="1:31" ht="15" customHeight="1">
      <c r="A299" s="140"/>
      <c r="B299" s="250"/>
      <c r="C299" s="251"/>
      <c r="D299" s="251"/>
      <c r="E299" s="251"/>
      <c r="F299" s="251"/>
      <c r="G299" s="251"/>
      <c r="H299" s="251"/>
      <c r="I299" s="251"/>
      <c r="J299" s="251"/>
      <c r="K299" s="251"/>
      <c r="L299" s="251"/>
      <c r="M299" s="251"/>
      <c r="N299" s="251"/>
      <c r="O299" s="251"/>
      <c r="P299" s="251"/>
      <c r="Q299" s="251"/>
      <c r="R299" s="251"/>
      <c r="S299" s="251"/>
      <c r="T299" s="251"/>
      <c r="U299" s="251"/>
      <c r="V299" s="251"/>
      <c r="W299" s="251"/>
      <c r="X299" s="251"/>
      <c r="Y299" s="251"/>
      <c r="Z299" s="251"/>
      <c r="AA299" s="251"/>
      <c r="AB299" s="251"/>
      <c r="AC299" s="251"/>
      <c r="AD299" s="251"/>
      <c r="AE299" s="252"/>
    </row>
    <row r="300" spans="1:31" ht="15" customHeight="1">
      <c r="A300" s="140"/>
      <c r="B300" s="250"/>
      <c r="C300" s="251"/>
      <c r="D300" s="251"/>
      <c r="E300" s="251"/>
      <c r="F300" s="251"/>
      <c r="G300" s="251"/>
      <c r="H300" s="251"/>
      <c r="I300" s="251"/>
      <c r="J300" s="251"/>
      <c r="K300" s="251"/>
      <c r="L300" s="251"/>
      <c r="M300" s="251"/>
      <c r="N300" s="251"/>
      <c r="O300" s="251"/>
      <c r="P300" s="251"/>
      <c r="Q300" s="251"/>
      <c r="R300" s="251"/>
      <c r="S300" s="251"/>
      <c r="T300" s="251"/>
      <c r="U300" s="251"/>
      <c r="V300" s="251"/>
      <c r="W300" s="251"/>
      <c r="X300" s="251"/>
      <c r="Y300" s="251"/>
      <c r="Z300" s="251"/>
      <c r="AA300" s="251"/>
      <c r="AB300" s="251"/>
      <c r="AC300" s="251"/>
      <c r="AD300" s="251"/>
      <c r="AE300" s="252"/>
    </row>
    <row r="301" spans="1:31" ht="15" customHeight="1">
      <c r="A301" s="140"/>
      <c r="B301" s="250"/>
      <c r="C301" s="251"/>
      <c r="D301" s="251"/>
      <c r="E301" s="251"/>
      <c r="F301" s="251"/>
      <c r="G301" s="251"/>
      <c r="H301" s="251"/>
      <c r="I301" s="251"/>
      <c r="J301" s="251"/>
      <c r="K301" s="251"/>
      <c r="L301" s="251"/>
      <c r="M301" s="251"/>
      <c r="N301" s="251"/>
      <c r="O301" s="251"/>
      <c r="P301" s="251"/>
      <c r="Q301" s="251"/>
      <c r="R301" s="251"/>
      <c r="S301" s="251"/>
      <c r="T301" s="251"/>
      <c r="U301" s="251"/>
      <c r="V301" s="251"/>
      <c r="W301" s="251"/>
      <c r="X301" s="251"/>
      <c r="Y301" s="251"/>
      <c r="Z301" s="251"/>
      <c r="AA301" s="251"/>
      <c r="AB301" s="251"/>
      <c r="AC301" s="251"/>
      <c r="AD301" s="251"/>
      <c r="AE301" s="252"/>
    </row>
    <row r="302" spans="1:31" ht="15" customHeight="1">
      <c r="A302" s="140"/>
      <c r="B302" s="250"/>
      <c r="C302" s="251"/>
      <c r="D302" s="251"/>
      <c r="E302" s="251"/>
      <c r="F302" s="251"/>
      <c r="G302" s="251"/>
      <c r="H302" s="251"/>
      <c r="I302" s="251"/>
      <c r="J302" s="251"/>
      <c r="K302" s="251"/>
      <c r="L302" s="251"/>
      <c r="M302" s="251"/>
      <c r="N302" s="251"/>
      <c r="O302" s="251"/>
      <c r="P302" s="251"/>
      <c r="Q302" s="251"/>
      <c r="R302" s="251"/>
      <c r="S302" s="251"/>
      <c r="T302" s="251"/>
      <c r="U302" s="251"/>
      <c r="V302" s="251"/>
      <c r="W302" s="251"/>
      <c r="X302" s="251"/>
      <c r="Y302" s="251"/>
      <c r="Z302" s="251"/>
      <c r="AA302" s="251"/>
      <c r="AB302" s="251"/>
      <c r="AC302" s="251"/>
      <c r="AD302" s="251"/>
      <c r="AE302" s="252"/>
    </row>
    <row r="303" spans="1:31" ht="15" customHeight="1">
      <c r="A303" s="140"/>
      <c r="B303" s="250"/>
      <c r="C303" s="251"/>
      <c r="D303" s="251"/>
      <c r="E303" s="251"/>
      <c r="F303" s="251"/>
      <c r="G303" s="251"/>
      <c r="H303" s="251"/>
      <c r="I303" s="251"/>
      <c r="J303" s="251"/>
      <c r="K303" s="251"/>
      <c r="L303" s="251"/>
      <c r="M303" s="251"/>
      <c r="N303" s="251"/>
      <c r="O303" s="251"/>
      <c r="P303" s="251"/>
      <c r="Q303" s="251"/>
      <c r="R303" s="251"/>
      <c r="S303" s="251"/>
      <c r="T303" s="251"/>
      <c r="U303" s="251"/>
      <c r="V303" s="251"/>
      <c r="W303" s="251"/>
      <c r="X303" s="251"/>
      <c r="Y303" s="251"/>
      <c r="Z303" s="251"/>
      <c r="AA303" s="251"/>
      <c r="AB303" s="251"/>
      <c r="AC303" s="251"/>
      <c r="AD303" s="251"/>
      <c r="AE303" s="252"/>
    </row>
    <row r="304" spans="1:31" ht="15" customHeight="1">
      <c r="A304" s="140"/>
      <c r="B304" s="250"/>
      <c r="C304" s="251"/>
      <c r="D304" s="251"/>
      <c r="E304" s="251"/>
      <c r="F304" s="251"/>
      <c r="G304" s="251"/>
      <c r="H304" s="251"/>
      <c r="I304" s="251"/>
      <c r="J304" s="251"/>
      <c r="K304" s="251"/>
      <c r="L304" s="251"/>
      <c r="M304" s="251"/>
      <c r="N304" s="251"/>
      <c r="O304" s="251"/>
      <c r="P304" s="251"/>
      <c r="Q304" s="251"/>
      <c r="R304" s="251"/>
      <c r="S304" s="251"/>
      <c r="T304" s="251"/>
      <c r="U304" s="251"/>
      <c r="V304" s="251"/>
      <c r="W304" s="251"/>
      <c r="X304" s="251"/>
      <c r="Y304" s="251"/>
      <c r="Z304" s="251"/>
      <c r="AA304" s="251"/>
      <c r="AB304" s="251"/>
      <c r="AC304" s="251"/>
      <c r="AD304" s="251"/>
      <c r="AE304" s="252"/>
    </row>
    <row r="305" spans="1:31" ht="15" customHeight="1">
      <c r="A305" s="140"/>
      <c r="B305" s="250"/>
      <c r="C305" s="251"/>
      <c r="D305" s="251"/>
      <c r="E305" s="251"/>
      <c r="F305" s="251"/>
      <c r="G305" s="251"/>
      <c r="H305" s="251"/>
      <c r="I305" s="251"/>
      <c r="J305" s="251"/>
      <c r="K305" s="251"/>
      <c r="L305" s="251"/>
      <c r="M305" s="251"/>
      <c r="N305" s="251"/>
      <c r="O305" s="251"/>
      <c r="P305" s="251"/>
      <c r="Q305" s="251"/>
      <c r="R305" s="251"/>
      <c r="S305" s="251"/>
      <c r="T305" s="251"/>
      <c r="U305" s="251"/>
      <c r="V305" s="251"/>
      <c r="W305" s="251"/>
      <c r="X305" s="251"/>
      <c r="Y305" s="251"/>
      <c r="Z305" s="251"/>
      <c r="AA305" s="251"/>
      <c r="AB305" s="251"/>
      <c r="AC305" s="251"/>
      <c r="AD305" s="251"/>
      <c r="AE305" s="252"/>
    </row>
    <row r="306" spans="1:31" ht="15" customHeight="1">
      <c r="A306" s="140"/>
      <c r="B306" s="250"/>
      <c r="C306" s="251"/>
      <c r="D306" s="251"/>
      <c r="E306" s="251"/>
      <c r="F306" s="251"/>
      <c r="G306" s="251"/>
      <c r="H306" s="251"/>
      <c r="I306" s="251"/>
      <c r="J306" s="251"/>
      <c r="K306" s="251"/>
      <c r="L306" s="251"/>
      <c r="M306" s="251"/>
      <c r="N306" s="251"/>
      <c r="O306" s="251"/>
      <c r="P306" s="251"/>
      <c r="Q306" s="251"/>
      <c r="R306" s="251"/>
      <c r="S306" s="251"/>
      <c r="T306" s="251"/>
      <c r="U306" s="251"/>
      <c r="V306" s="251"/>
      <c r="W306" s="251"/>
      <c r="X306" s="251"/>
      <c r="Y306" s="251"/>
      <c r="Z306" s="251"/>
      <c r="AA306" s="251"/>
      <c r="AB306" s="251"/>
      <c r="AC306" s="251"/>
      <c r="AD306" s="251"/>
      <c r="AE306" s="252"/>
    </row>
    <row r="307" spans="1:31" ht="15" customHeight="1">
      <c r="A307" s="140"/>
      <c r="B307" s="250"/>
      <c r="C307" s="251"/>
      <c r="D307" s="251"/>
      <c r="E307" s="251"/>
      <c r="F307" s="251"/>
      <c r="G307" s="251"/>
      <c r="H307" s="251"/>
      <c r="I307" s="251"/>
      <c r="J307" s="251"/>
      <c r="K307" s="251"/>
      <c r="L307" s="251"/>
      <c r="M307" s="251"/>
      <c r="N307" s="251"/>
      <c r="O307" s="251"/>
      <c r="P307" s="251"/>
      <c r="Q307" s="251"/>
      <c r="R307" s="251"/>
      <c r="S307" s="251"/>
      <c r="T307" s="251"/>
      <c r="U307" s="251"/>
      <c r="V307" s="251"/>
      <c r="W307" s="251"/>
      <c r="X307" s="251"/>
      <c r="Y307" s="251"/>
      <c r="Z307" s="251"/>
      <c r="AA307" s="251"/>
      <c r="AB307" s="251"/>
      <c r="AC307" s="251"/>
      <c r="AD307" s="251"/>
      <c r="AE307" s="252"/>
    </row>
    <row r="308" spans="1:31" ht="15" customHeight="1">
      <c r="A308" s="140"/>
      <c r="B308" s="250"/>
      <c r="C308" s="251"/>
      <c r="D308" s="251"/>
      <c r="E308" s="251"/>
      <c r="F308" s="251"/>
      <c r="G308" s="251"/>
      <c r="H308" s="251"/>
      <c r="I308" s="251"/>
      <c r="J308" s="251"/>
      <c r="K308" s="251"/>
      <c r="L308" s="251"/>
      <c r="M308" s="251"/>
      <c r="N308" s="251"/>
      <c r="O308" s="251"/>
      <c r="P308" s="251"/>
      <c r="Q308" s="251"/>
      <c r="R308" s="251"/>
      <c r="S308" s="251"/>
      <c r="T308" s="251"/>
      <c r="U308" s="251"/>
      <c r="V308" s="251"/>
      <c r="W308" s="251"/>
      <c r="X308" s="251"/>
      <c r="Y308" s="251"/>
      <c r="Z308" s="251"/>
      <c r="AA308" s="251"/>
      <c r="AB308" s="251"/>
      <c r="AC308" s="251"/>
      <c r="AD308" s="251"/>
      <c r="AE308" s="252"/>
    </row>
    <row r="309" spans="1:31" ht="15" customHeight="1">
      <c r="A309" s="140"/>
      <c r="B309" s="250"/>
      <c r="C309" s="251"/>
      <c r="D309" s="251"/>
      <c r="E309" s="251"/>
      <c r="F309" s="251"/>
      <c r="G309" s="251"/>
      <c r="H309" s="251"/>
      <c r="I309" s="251"/>
      <c r="J309" s="251"/>
      <c r="K309" s="251"/>
      <c r="L309" s="251"/>
      <c r="M309" s="251"/>
      <c r="N309" s="251"/>
      <c r="O309" s="251"/>
      <c r="P309" s="251"/>
      <c r="Q309" s="251"/>
      <c r="R309" s="251"/>
      <c r="S309" s="251"/>
      <c r="T309" s="251"/>
      <c r="U309" s="251"/>
      <c r="V309" s="251"/>
      <c r="W309" s="251"/>
      <c r="X309" s="251"/>
      <c r="Y309" s="251"/>
      <c r="Z309" s="251"/>
      <c r="AA309" s="251"/>
      <c r="AB309" s="251"/>
      <c r="AC309" s="251"/>
      <c r="AD309" s="251"/>
      <c r="AE309" s="252"/>
    </row>
    <row r="310" spans="1:31" ht="15" customHeight="1">
      <c r="A310" s="140"/>
      <c r="B310" s="250"/>
      <c r="C310" s="251"/>
      <c r="D310" s="251"/>
      <c r="E310" s="251"/>
      <c r="F310" s="251"/>
      <c r="G310" s="251"/>
      <c r="H310" s="251"/>
      <c r="I310" s="251"/>
      <c r="J310" s="251"/>
      <c r="K310" s="251"/>
      <c r="L310" s="251"/>
      <c r="M310" s="251"/>
      <c r="N310" s="251"/>
      <c r="O310" s="251"/>
      <c r="P310" s="251"/>
      <c r="Q310" s="251"/>
      <c r="R310" s="251"/>
      <c r="S310" s="251"/>
      <c r="T310" s="251"/>
      <c r="U310" s="251"/>
      <c r="V310" s="251"/>
      <c r="W310" s="251"/>
      <c r="X310" s="251"/>
      <c r="Y310" s="251"/>
      <c r="Z310" s="251"/>
      <c r="AA310" s="251"/>
      <c r="AB310" s="251"/>
      <c r="AC310" s="251"/>
      <c r="AD310" s="251"/>
      <c r="AE310" s="252"/>
    </row>
    <row r="311" spans="1:31" ht="15" customHeight="1">
      <c r="A311" s="140"/>
      <c r="B311" s="250"/>
      <c r="C311" s="251"/>
      <c r="D311" s="251"/>
      <c r="E311" s="251"/>
      <c r="F311" s="251"/>
      <c r="G311" s="251"/>
      <c r="H311" s="251"/>
      <c r="I311" s="251"/>
      <c r="J311" s="251"/>
      <c r="K311" s="251"/>
      <c r="L311" s="251"/>
      <c r="M311" s="251"/>
      <c r="N311" s="251"/>
      <c r="O311" s="251"/>
      <c r="P311" s="251"/>
      <c r="Q311" s="251"/>
      <c r="R311" s="251"/>
      <c r="S311" s="251"/>
      <c r="T311" s="251"/>
      <c r="U311" s="251"/>
      <c r="V311" s="251"/>
      <c r="W311" s="251"/>
      <c r="X311" s="251"/>
      <c r="Y311" s="251"/>
      <c r="Z311" s="251"/>
      <c r="AA311" s="251"/>
      <c r="AB311" s="251"/>
      <c r="AC311" s="251"/>
      <c r="AD311" s="251"/>
      <c r="AE311" s="252"/>
    </row>
    <row r="312" spans="1:31" ht="15" customHeight="1">
      <c r="A312" s="140"/>
      <c r="B312" s="250"/>
      <c r="C312" s="251"/>
      <c r="D312" s="251"/>
      <c r="E312" s="251"/>
      <c r="F312" s="251"/>
      <c r="G312" s="251"/>
      <c r="H312" s="251"/>
      <c r="I312" s="251"/>
      <c r="J312" s="251"/>
      <c r="K312" s="251"/>
      <c r="L312" s="251"/>
      <c r="M312" s="251"/>
      <c r="N312" s="251"/>
      <c r="O312" s="251"/>
      <c r="P312" s="251"/>
      <c r="Q312" s="251"/>
      <c r="R312" s="251"/>
      <c r="S312" s="251"/>
      <c r="T312" s="251"/>
      <c r="U312" s="251"/>
      <c r="V312" s="251"/>
      <c r="W312" s="251"/>
      <c r="X312" s="251"/>
      <c r="Y312" s="251"/>
      <c r="Z312" s="251"/>
      <c r="AA312" s="251"/>
      <c r="AB312" s="251"/>
      <c r="AC312" s="251"/>
      <c r="AD312" s="251"/>
      <c r="AE312" s="252"/>
    </row>
    <row r="313" spans="1:31" ht="15" customHeight="1">
      <c r="A313" s="140"/>
      <c r="B313" s="250"/>
      <c r="C313" s="251"/>
      <c r="D313" s="251"/>
      <c r="E313" s="251"/>
      <c r="F313" s="251"/>
      <c r="G313" s="251"/>
      <c r="H313" s="251"/>
      <c r="I313" s="251"/>
      <c r="J313" s="251"/>
      <c r="K313" s="251"/>
      <c r="L313" s="251"/>
      <c r="M313" s="251"/>
      <c r="N313" s="251"/>
      <c r="O313" s="251"/>
      <c r="P313" s="251"/>
      <c r="Q313" s="251"/>
      <c r="R313" s="251"/>
      <c r="S313" s="251"/>
      <c r="T313" s="251"/>
      <c r="U313" s="251"/>
      <c r="V313" s="251"/>
      <c r="W313" s="251"/>
      <c r="X313" s="251"/>
      <c r="Y313" s="251"/>
      <c r="Z313" s="251"/>
      <c r="AA313" s="251"/>
      <c r="AB313" s="251"/>
      <c r="AC313" s="251"/>
      <c r="AD313" s="251"/>
      <c r="AE313" s="252"/>
    </row>
    <row r="314" spans="1:31" ht="15" customHeight="1">
      <c r="A314" s="140"/>
      <c r="B314" s="250"/>
      <c r="C314" s="251"/>
      <c r="D314" s="251"/>
      <c r="E314" s="251"/>
      <c r="F314" s="251"/>
      <c r="G314" s="251"/>
      <c r="H314" s="251"/>
      <c r="I314" s="251"/>
      <c r="J314" s="251"/>
      <c r="K314" s="251"/>
      <c r="L314" s="251"/>
      <c r="M314" s="251"/>
      <c r="N314" s="251"/>
      <c r="O314" s="251"/>
      <c r="P314" s="251"/>
      <c r="Q314" s="251"/>
      <c r="R314" s="251"/>
      <c r="S314" s="251"/>
      <c r="T314" s="251"/>
      <c r="U314" s="251"/>
      <c r="V314" s="251"/>
      <c r="W314" s="251"/>
      <c r="X314" s="251"/>
      <c r="Y314" s="251"/>
      <c r="Z314" s="251"/>
      <c r="AA314" s="251"/>
      <c r="AB314" s="251"/>
      <c r="AC314" s="251"/>
      <c r="AD314" s="251"/>
      <c r="AE314" s="252"/>
    </row>
    <row r="315" spans="1:31" ht="15" customHeight="1" thickBot="1">
      <c r="B315" s="253"/>
      <c r="C315" s="254"/>
      <c r="D315" s="254"/>
      <c r="E315" s="254"/>
      <c r="F315" s="254"/>
      <c r="G315" s="254"/>
      <c r="H315" s="254"/>
      <c r="I315" s="254"/>
      <c r="J315" s="254"/>
      <c r="K315" s="254"/>
      <c r="L315" s="254"/>
      <c r="M315" s="254"/>
      <c r="N315" s="254"/>
      <c r="O315" s="254"/>
      <c r="P315" s="254"/>
      <c r="Q315" s="254"/>
      <c r="R315" s="254"/>
      <c r="S315" s="254"/>
      <c r="T315" s="254"/>
      <c r="U315" s="254"/>
      <c r="V315" s="254"/>
      <c r="W315" s="254"/>
      <c r="X315" s="254"/>
      <c r="Y315" s="254"/>
      <c r="Z315" s="254"/>
      <c r="AA315" s="254"/>
      <c r="AB315" s="254"/>
      <c r="AC315" s="254"/>
      <c r="AD315" s="254"/>
      <c r="AE315" s="255"/>
    </row>
    <row r="316" spans="1:31" ht="4.9000000000000004" customHeight="1">
      <c r="S316" s="9"/>
      <c r="T316" s="9"/>
      <c r="U316" s="9"/>
      <c r="V316" s="9"/>
      <c r="W316" s="9"/>
      <c r="X316" s="9"/>
      <c r="Y316" s="9"/>
      <c r="Z316" s="9"/>
      <c r="AA316" s="9"/>
      <c r="AB316" s="9"/>
      <c r="AC316" s="9"/>
      <c r="AD316" s="9"/>
      <c r="AE316" s="9"/>
    </row>
    <row r="317" spans="1:31" ht="15" customHeight="1">
      <c r="S317" s="9"/>
      <c r="T317" s="9"/>
      <c r="U317" s="9"/>
      <c r="V317" s="9"/>
      <c r="W317" s="9"/>
      <c r="X317" s="9"/>
      <c r="Y317" s="9"/>
      <c r="Z317" s="9"/>
      <c r="AA317" s="9"/>
      <c r="AB317" s="9"/>
      <c r="AC317" s="9"/>
      <c r="AD317" s="9"/>
      <c r="AE317" s="9"/>
    </row>
    <row r="318" spans="1:31" ht="15" customHeight="1">
      <c r="S318" s="9"/>
      <c r="T318" s="9"/>
      <c r="U318" s="9"/>
      <c r="V318" s="9"/>
      <c r="W318" s="9"/>
      <c r="X318" s="9"/>
      <c r="Y318" s="9"/>
      <c r="Z318" s="9"/>
      <c r="AA318" s="9"/>
      <c r="AB318" s="9"/>
      <c r="AC318" s="9"/>
      <c r="AD318" s="9"/>
      <c r="AE318" s="9"/>
    </row>
    <row r="319" spans="1:31" ht="15" customHeight="1">
      <c r="S319" s="9"/>
      <c r="T319" s="9"/>
      <c r="U319" s="9"/>
      <c r="V319" s="9"/>
      <c r="W319" s="9"/>
      <c r="X319" s="9"/>
      <c r="Y319" s="9"/>
      <c r="Z319" s="9"/>
      <c r="AA319" s="9"/>
      <c r="AB319" s="9"/>
      <c r="AC319" s="9"/>
      <c r="AD319" s="9"/>
      <c r="AE319" s="9"/>
    </row>
    <row r="320" spans="1:31" ht="15" customHeight="1">
      <c r="S320" s="9"/>
      <c r="T320" s="9"/>
      <c r="U320" s="9"/>
      <c r="V320" s="9"/>
      <c r="W320" s="9"/>
      <c r="X320" s="9"/>
      <c r="Y320" s="9"/>
      <c r="Z320" s="9"/>
      <c r="AA320" s="9"/>
      <c r="AB320" s="9"/>
      <c r="AC320" s="9"/>
      <c r="AD320" s="9"/>
      <c r="AE320" s="9"/>
    </row>
    <row r="321" spans="19:31" ht="15" customHeight="1">
      <c r="S321" s="9"/>
      <c r="T321" s="9"/>
      <c r="U321" s="9"/>
      <c r="V321" s="9"/>
      <c r="W321" s="9"/>
      <c r="X321" s="9"/>
      <c r="Y321" s="9"/>
      <c r="Z321" s="9"/>
      <c r="AA321" s="9"/>
      <c r="AB321" s="9"/>
      <c r="AC321" s="9"/>
      <c r="AD321" s="9"/>
      <c r="AE321" s="9"/>
    </row>
    <row r="322" spans="19:31" ht="15" customHeight="1">
      <c r="S322" s="9"/>
      <c r="T322" s="9"/>
      <c r="U322" s="9"/>
      <c r="V322" s="9"/>
      <c r="W322" s="9"/>
      <c r="X322" s="9"/>
      <c r="Y322" s="9"/>
      <c r="Z322" s="9"/>
      <c r="AA322" s="9"/>
      <c r="AB322" s="9"/>
      <c r="AC322" s="9"/>
      <c r="AD322" s="9"/>
      <c r="AE322" s="9"/>
    </row>
    <row r="323" spans="19:31" ht="15" customHeight="1">
      <c r="S323" s="9"/>
      <c r="T323" s="9"/>
      <c r="U323" s="9"/>
      <c r="V323" s="9"/>
      <c r="W323" s="9"/>
      <c r="X323" s="9"/>
      <c r="Y323" s="9"/>
      <c r="Z323" s="9"/>
      <c r="AA323" s="9"/>
      <c r="AB323" s="9"/>
      <c r="AC323" s="9"/>
      <c r="AD323" s="9"/>
      <c r="AE323" s="9"/>
    </row>
    <row r="324" spans="19:31" ht="15" customHeight="1">
      <c r="S324" s="9"/>
      <c r="T324" s="9"/>
      <c r="U324" s="9"/>
      <c r="V324" s="9"/>
      <c r="W324" s="9"/>
      <c r="X324" s="9"/>
      <c r="Y324" s="9"/>
      <c r="Z324" s="9"/>
      <c r="AA324" s="9"/>
      <c r="AB324" s="9"/>
      <c r="AC324" s="9"/>
      <c r="AD324" s="9"/>
      <c r="AE324" s="9"/>
    </row>
  </sheetData>
  <mergeCells count="516">
    <mergeCell ref="C240:D240"/>
    <mergeCell ref="E238:H238"/>
    <mergeCell ref="E239:H239"/>
    <mergeCell ref="E240:H240"/>
    <mergeCell ref="G235:I235"/>
    <mergeCell ref="G236:I236"/>
    <mergeCell ref="L238:N238"/>
    <mergeCell ref="L239:N239"/>
    <mergeCell ref="C238:D238"/>
    <mergeCell ref="C239:D239"/>
    <mergeCell ref="C223:D223"/>
    <mergeCell ref="Q223:S223"/>
    <mergeCell ref="C224:D224"/>
    <mergeCell ref="Q224:S224"/>
    <mergeCell ref="C228:D228"/>
    <mergeCell ref="E228:AC228"/>
    <mergeCell ref="C229:D229"/>
    <mergeCell ref="C230:D230"/>
    <mergeCell ref="E230:AC230"/>
    <mergeCell ref="Q225:S225"/>
    <mergeCell ref="Q226:S226"/>
    <mergeCell ref="Q227:S227"/>
    <mergeCell ref="C225:D225"/>
    <mergeCell ref="C226:D226"/>
    <mergeCell ref="C227:D227"/>
    <mergeCell ref="E229:AE229"/>
    <mergeCell ref="C219:D219"/>
    <mergeCell ref="E219:AE219"/>
    <mergeCell ref="E220:AE220"/>
    <mergeCell ref="J221:L221"/>
    <mergeCell ref="C222:D222"/>
    <mergeCell ref="Q222:S222"/>
    <mergeCell ref="C218:D218"/>
    <mergeCell ref="E218:AE218"/>
    <mergeCell ref="C220:D220"/>
    <mergeCell ref="C221:D221"/>
    <mergeCell ref="E210:AC210"/>
    <mergeCell ref="E211:AC211"/>
    <mergeCell ref="E212:AC212"/>
    <mergeCell ref="C210:D210"/>
    <mergeCell ref="C211:D211"/>
    <mergeCell ref="C212:D212"/>
    <mergeCell ref="C217:D217"/>
    <mergeCell ref="E217:AE217"/>
    <mergeCell ref="C205:D205"/>
    <mergeCell ref="C206:D206"/>
    <mergeCell ref="E203:AE203"/>
    <mergeCell ref="E204:AE204"/>
    <mergeCell ref="J206:L206"/>
    <mergeCell ref="J207:L207"/>
    <mergeCell ref="J208:L208"/>
    <mergeCell ref="J209:L209"/>
    <mergeCell ref="C198:D198"/>
    <mergeCell ref="C199:D199"/>
    <mergeCell ref="C200:D200"/>
    <mergeCell ref="C201:D201"/>
    <mergeCell ref="C202:D202"/>
    <mergeCell ref="C203:D203"/>
    <mergeCell ref="C204:D204"/>
    <mergeCell ref="C207:D207"/>
    <mergeCell ref="C208:D208"/>
    <mergeCell ref="C209:D209"/>
    <mergeCell ref="E198:AE198"/>
    <mergeCell ref="E199:AE199"/>
    <mergeCell ref="E200:AE200"/>
    <mergeCell ref="E201:AE201"/>
    <mergeCell ref="E202:AE202"/>
    <mergeCell ref="E205:AE205"/>
    <mergeCell ref="E192:I192"/>
    <mergeCell ref="J192:N192"/>
    <mergeCell ref="E193:I193"/>
    <mergeCell ref="J193:N193"/>
    <mergeCell ref="E173:I173"/>
    <mergeCell ref="E187:I187"/>
    <mergeCell ref="J187:N187"/>
    <mergeCell ref="E188:I188"/>
    <mergeCell ref="J188:N188"/>
    <mergeCell ref="E189:I189"/>
    <mergeCell ref="J189:N189"/>
    <mergeCell ref="E190:I190"/>
    <mergeCell ref="J190:N190"/>
    <mergeCell ref="E191:I191"/>
    <mergeCell ref="J191:N191"/>
    <mergeCell ref="E182:I182"/>
    <mergeCell ref="J182:N182"/>
    <mergeCell ref="E183:I183"/>
    <mergeCell ref="J183:N183"/>
    <mergeCell ref="E184:I184"/>
    <mergeCell ref="J184:N184"/>
    <mergeCell ref="E185:I185"/>
    <mergeCell ref="J185:N185"/>
    <mergeCell ref="E186:I186"/>
    <mergeCell ref="J186:N186"/>
    <mergeCell ref="C191:D191"/>
    <mergeCell ref="C192:D192"/>
    <mergeCell ref="C193:D193"/>
    <mergeCell ref="E174:I174"/>
    <mergeCell ref="J173:N173"/>
    <mergeCell ref="J174:N174"/>
    <mergeCell ref="E175:I175"/>
    <mergeCell ref="J175:N175"/>
    <mergeCell ref="E176:I176"/>
    <mergeCell ref="J176:N176"/>
    <mergeCell ref="E177:I177"/>
    <mergeCell ref="J177:N177"/>
    <mergeCell ref="E178:I178"/>
    <mergeCell ref="J178:N178"/>
    <mergeCell ref="E179:I179"/>
    <mergeCell ref="J179:N179"/>
    <mergeCell ref="E180:I180"/>
    <mergeCell ref="J180:N180"/>
    <mergeCell ref="E181:I181"/>
    <mergeCell ref="J181:N181"/>
    <mergeCell ref="C182:D182"/>
    <mergeCell ref="C183:D183"/>
    <mergeCell ref="C184:D184"/>
    <mergeCell ref="C185:D185"/>
    <mergeCell ref="C186:D186"/>
    <mergeCell ref="C187:D187"/>
    <mergeCell ref="C188:D188"/>
    <mergeCell ref="C189:D189"/>
    <mergeCell ref="C190:D190"/>
    <mergeCell ref="C173:D173"/>
    <mergeCell ref="C174:D174"/>
    <mergeCell ref="C175:D175"/>
    <mergeCell ref="C176:D176"/>
    <mergeCell ref="C177:D177"/>
    <mergeCell ref="C178:D178"/>
    <mergeCell ref="C179:D179"/>
    <mergeCell ref="C180:D180"/>
    <mergeCell ref="C181:D181"/>
    <mergeCell ref="E172:Q172"/>
    <mergeCell ref="E166:AE166"/>
    <mergeCell ref="E167:AE167"/>
    <mergeCell ref="E168:AE168"/>
    <mergeCell ref="E169:AE169"/>
    <mergeCell ref="E171:AE171"/>
    <mergeCell ref="AB173:AD173"/>
    <mergeCell ref="AB174:AD174"/>
    <mergeCell ref="C166:D166"/>
    <mergeCell ref="C167:D167"/>
    <mergeCell ref="C168:D168"/>
    <mergeCell ref="C169:D169"/>
    <mergeCell ref="C171:D171"/>
    <mergeCell ref="E170:AE170"/>
    <mergeCell ref="C170:D170"/>
    <mergeCell ref="I157:N157"/>
    <mergeCell ref="I158:N158"/>
    <mergeCell ref="I159:N159"/>
    <mergeCell ref="O159:Q159"/>
    <mergeCell ref="O157:Q157"/>
    <mergeCell ref="R157:S157"/>
    <mergeCell ref="T157:U157"/>
    <mergeCell ref="Y157:Z157"/>
    <mergeCell ref="O158:Q158"/>
    <mergeCell ref="R158:S158"/>
    <mergeCell ref="T158:U158"/>
    <mergeCell ref="Y158:Z158"/>
    <mergeCell ref="O144:Q144"/>
    <mergeCell ref="O145:Q145"/>
    <mergeCell ref="O146:Q146"/>
    <mergeCell ref="O148:Q148"/>
    <mergeCell ref="R148:S148"/>
    <mergeCell ref="T148:U148"/>
    <mergeCell ref="O150:Q150"/>
    <mergeCell ref="O140:Q140"/>
    <mergeCell ref="Y159:Z159"/>
    <mergeCell ref="Y150:Z150"/>
    <mergeCell ref="R150:S150"/>
    <mergeCell ref="T150:U150"/>
    <mergeCell ref="R159:S159"/>
    <mergeCell ref="T159:U159"/>
    <mergeCell ref="O153:Q153"/>
    <mergeCell ref="O154:Q154"/>
    <mergeCell ref="O156:Q156"/>
    <mergeCell ref="R156:S156"/>
    <mergeCell ref="T156:U156"/>
    <mergeCell ref="Y156:Z156"/>
    <mergeCell ref="V159:X159"/>
    <mergeCell ref="Y137:Z137"/>
    <mergeCell ref="Y138:Z138"/>
    <mergeCell ref="Y139:Z139"/>
    <mergeCell ref="Y140:Z140"/>
    <mergeCell ref="Y141:Z141"/>
    <mergeCell ref="Y148:Z148"/>
    <mergeCell ref="Y149:Z149"/>
    <mergeCell ref="T149:U149"/>
    <mergeCell ref="I152:AE152"/>
    <mergeCell ref="O149:Q149"/>
    <mergeCell ref="R149:S149"/>
    <mergeCell ref="O141:Q141"/>
    <mergeCell ref="R137:S137"/>
    <mergeCell ref="R138:S138"/>
    <mergeCell ref="R139:S139"/>
    <mergeCell ref="R140:S140"/>
    <mergeCell ref="R141:S141"/>
    <mergeCell ref="T137:U137"/>
    <mergeCell ref="T138:U138"/>
    <mergeCell ref="T139:U139"/>
    <mergeCell ref="T140:U140"/>
    <mergeCell ref="T141:U141"/>
    <mergeCell ref="I143:AE143"/>
    <mergeCell ref="O137:Q137"/>
    <mergeCell ref="G81:H81"/>
    <mergeCell ref="I117:AE117"/>
    <mergeCell ref="I77:AE77"/>
    <mergeCell ref="G98:H98"/>
    <mergeCell ref="G99:H99"/>
    <mergeCell ref="G100:H100"/>
    <mergeCell ref="G101:H101"/>
    <mergeCell ref="G102:H102"/>
    <mergeCell ref="G103:H103"/>
    <mergeCell ref="G104:H104"/>
    <mergeCell ref="G105:H105"/>
    <mergeCell ref="G106:H106"/>
    <mergeCell ref="G107:H107"/>
    <mergeCell ref="G108:H108"/>
    <mergeCell ref="I106:AE106"/>
    <mergeCell ref="I107:AE107"/>
    <mergeCell ref="G109:H109"/>
    <mergeCell ref="G110:H110"/>
    <mergeCell ref="G82:H82"/>
    <mergeCell ref="G83:H83"/>
    <mergeCell ref="G84:H84"/>
    <mergeCell ref="G78:H78"/>
    <mergeCell ref="G111:H111"/>
    <mergeCell ref="G75:H75"/>
    <mergeCell ref="G76:H76"/>
    <mergeCell ref="G77:H77"/>
    <mergeCell ref="R125:S125"/>
    <mergeCell ref="R126:S126"/>
    <mergeCell ref="R127:S127"/>
    <mergeCell ref="O118:Q118"/>
    <mergeCell ref="O124:Q124"/>
    <mergeCell ref="O125:Q125"/>
    <mergeCell ref="O126:Q126"/>
    <mergeCell ref="I98:AE98"/>
    <mergeCell ref="I99:AE99"/>
    <mergeCell ref="I100:AE100"/>
    <mergeCell ref="I101:AE101"/>
    <mergeCell ref="I103:AE103"/>
    <mergeCell ref="O121:Q121"/>
    <mergeCell ref="O122:Q122"/>
    <mergeCell ref="O123:Q123"/>
    <mergeCell ref="I108:AE108"/>
    <mergeCell ref="I109:AE109"/>
    <mergeCell ref="I110:AE110"/>
    <mergeCell ref="I102:AE102"/>
    <mergeCell ref="I105:AE105"/>
    <mergeCell ref="I81:AE81"/>
    <mergeCell ref="G67:H67"/>
    <mergeCell ref="G68:H68"/>
    <mergeCell ref="G69:H69"/>
    <mergeCell ref="G70:H70"/>
    <mergeCell ref="G71:H71"/>
    <mergeCell ref="B5:E5"/>
    <mergeCell ref="B4:AE4"/>
    <mergeCell ref="F6:AE6"/>
    <mergeCell ref="F7:AE7"/>
    <mergeCell ref="F8:AE8"/>
    <mergeCell ref="F9:AE9"/>
    <mergeCell ref="F10:AE10"/>
    <mergeCell ref="B6:E6"/>
    <mergeCell ref="B7:E7"/>
    <mergeCell ref="B8:E8"/>
    <mergeCell ref="B9:E9"/>
    <mergeCell ref="B10:E10"/>
    <mergeCell ref="F5:AE5"/>
    <mergeCell ref="R16:X16"/>
    <mergeCell ref="B65:AE65"/>
    <mergeCell ref="B12:AE12"/>
    <mergeCell ref="P51:R51"/>
    <mergeCell ref="E48:H48"/>
    <mergeCell ref="B46:D48"/>
    <mergeCell ref="Y42:AA42"/>
    <mergeCell ref="B39:D45"/>
    <mergeCell ref="B14:I14"/>
    <mergeCell ref="E39:H39"/>
    <mergeCell ref="E40:H40"/>
    <mergeCell ref="E41:H41"/>
    <mergeCell ref="I43:J43"/>
    <mergeCell ref="I44:J44"/>
    <mergeCell ref="N48:Q48"/>
    <mergeCell ref="N47:Q47"/>
    <mergeCell ref="E42:H42"/>
    <mergeCell ref="E43:H43"/>
    <mergeCell ref="E44:H44"/>
    <mergeCell ref="J14:Q14"/>
    <mergeCell ref="R38:U38"/>
    <mergeCell ref="R39:U39"/>
    <mergeCell ref="R40:U40"/>
    <mergeCell ref="R41:U41"/>
    <mergeCell ref="R42:U42"/>
    <mergeCell ref="K36:M36"/>
    <mergeCell ref="N36:Q36"/>
    <mergeCell ref="N37:Q37"/>
    <mergeCell ref="N38:Q38"/>
    <mergeCell ref="Y43:AA43"/>
    <mergeCell ref="R14:X14"/>
    <mergeCell ref="R15:X15"/>
    <mergeCell ref="R45:U45"/>
    <mergeCell ref="I45:J45"/>
    <mergeCell ref="I46:J46"/>
    <mergeCell ref="I47:J47"/>
    <mergeCell ref="I48:J48"/>
    <mergeCell ref="Y45:AA45"/>
    <mergeCell ref="Y46:AA46"/>
    <mergeCell ref="B23:AE23"/>
    <mergeCell ref="B34:AE34"/>
    <mergeCell ref="I40:J40"/>
    <mergeCell ref="I41:J41"/>
    <mergeCell ref="I42:J42"/>
    <mergeCell ref="K41:M41"/>
    <mergeCell ref="K42:M42"/>
    <mergeCell ref="N40:Q40"/>
    <mergeCell ref="N41:Q41"/>
    <mergeCell ref="N42:Q42"/>
    <mergeCell ref="N43:Q43"/>
    <mergeCell ref="R36:U36"/>
    <mergeCell ref="R37:U37"/>
    <mergeCell ref="Y14:AE14"/>
    <mergeCell ref="I50:J50"/>
    <mergeCell ref="R46:U46"/>
    <mergeCell ref="R47:U47"/>
    <mergeCell ref="R48:U48"/>
    <mergeCell ref="R50:U50"/>
    <mergeCell ref="K44:M44"/>
    <mergeCell ref="K45:M45"/>
    <mergeCell ref="K46:M46"/>
    <mergeCell ref="K47:M47"/>
    <mergeCell ref="K48:M48"/>
    <mergeCell ref="N44:Q44"/>
    <mergeCell ref="B50:H50"/>
    <mergeCell ref="AB36:AD36"/>
    <mergeCell ref="AB37:AD37"/>
    <mergeCell ref="AB38:AD38"/>
    <mergeCell ref="AB39:AD39"/>
    <mergeCell ref="AB40:AD40"/>
    <mergeCell ref="AB41:AD41"/>
    <mergeCell ref="AB42:AD42"/>
    <mergeCell ref="AB43:AD43"/>
    <mergeCell ref="AB44:AD44"/>
    <mergeCell ref="Y36:AA36"/>
    <mergeCell ref="Y37:AA37"/>
    <mergeCell ref="Y38:AA38"/>
    <mergeCell ref="Y39:AA39"/>
    <mergeCell ref="Y40:AA40"/>
    <mergeCell ref="Y41:AA41"/>
    <mergeCell ref="Y44:AA44"/>
    <mergeCell ref="R43:U43"/>
    <mergeCell ref="R44:U44"/>
    <mergeCell ref="Y47:AA47"/>
    <mergeCell ref="Y48:AA48"/>
    <mergeCell ref="Y50:AA50"/>
    <mergeCell ref="V36:X36"/>
    <mergeCell ref="I36:J36"/>
    <mergeCell ref="AB50:AD50"/>
    <mergeCell ref="I37:J37"/>
    <mergeCell ref="K37:M37"/>
    <mergeCell ref="V37:X37"/>
    <mergeCell ref="V38:X38"/>
    <mergeCell ref="V39:X39"/>
    <mergeCell ref="V40:X40"/>
    <mergeCell ref="V41:X41"/>
    <mergeCell ref="V42:X42"/>
    <mergeCell ref="V43:X43"/>
    <mergeCell ref="V44:X44"/>
    <mergeCell ref="V45:X45"/>
    <mergeCell ref="V46:X46"/>
    <mergeCell ref="V47:X47"/>
    <mergeCell ref="V48:X48"/>
    <mergeCell ref="V50:X50"/>
    <mergeCell ref="K50:M50"/>
    <mergeCell ref="N39:Q39"/>
    <mergeCell ref="K43:M43"/>
    <mergeCell ref="K38:M38"/>
    <mergeCell ref="K39:M39"/>
    <mergeCell ref="K40:M40"/>
    <mergeCell ref="I38:J38"/>
    <mergeCell ref="I39:J39"/>
    <mergeCell ref="B242:AE242"/>
    <mergeCell ref="I72:AE72"/>
    <mergeCell ref="I73:AE73"/>
    <mergeCell ref="I74:AE74"/>
    <mergeCell ref="I79:AE79"/>
    <mergeCell ref="I82:AE82"/>
    <mergeCell ref="I80:AE80"/>
    <mergeCell ref="I83:AE83"/>
    <mergeCell ref="I84:AE84"/>
    <mergeCell ref="I85:AE85"/>
    <mergeCell ref="I86:AE86"/>
    <mergeCell ref="I87:AE87"/>
    <mergeCell ref="I88:AE88"/>
    <mergeCell ref="I89:AE89"/>
    <mergeCell ref="I90:AE90"/>
    <mergeCell ref="I104:AE104"/>
    <mergeCell ref="I91:AE91"/>
    <mergeCell ref="Y136:Z136"/>
    <mergeCell ref="O133:Q133"/>
    <mergeCell ref="O134:Q134"/>
    <mergeCell ref="O136:Q136"/>
    <mergeCell ref="R136:S136"/>
    <mergeCell ref="T136:U136"/>
    <mergeCell ref="B159:F159"/>
    <mergeCell ref="G60:H60"/>
    <mergeCell ref="G61:H61"/>
    <mergeCell ref="G62:H62"/>
    <mergeCell ref="G63:H63"/>
    <mergeCell ref="O127:Q127"/>
    <mergeCell ref="O128:Q128"/>
    <mergeCell ref="O129:Q129"/>
    <mergeCell ref="I131:AE131"/>
    <mergeCell ref="O132:Q132"/>
    <mergeCell ref="I111:AE111"/>
    <mergeCell ref="I112:AE112"/>
    <mergeCell ref="I75:AE75"/>
    <mergeCell ref="I76:AE76"/>
    <mergeCell ref="R121:S121"/>
    <mergeCell ref="R122:S122"/>
    <mergeCell ref="R123:S123"/>
    <mergeCell ref="R124:S124"/>
    <mergeCell ref="I66:AE66"/>
    <mergeCell ref="I67:AE67"/>
    <mergeCell ref="I68:AE68"/>
    <mergeCell ref="I69:AE69"/>
    <mergeCell ref="I70:AE70"/>
    <mergeCell ref="I71:AE71"/>
    <mergeCell ref="G66:H66"/>
    <mergeCell ref="B75:E76"/>
    <mergeCell ref="O138:Q138"/>
    <mergeCell ref="O139:Q139"/>
    <mergeCell ref="B160:F160"/>
    <mergeCell ref="B77:F77"/>
    <mergeCell ref="B102:F102"/>
    <mergeCell ref="B96:F96"/>
    <mergeCell ref="B97:F97"/>
    <mergeCell ref="B98:F99"/>
    <mergeCell ref="B92:F95"/>
    <mergeCell ref="B100:F101"/>
    <mergeCell ref="B78:F78"/>
    <mergeCell ref="B109:E112"/>
    <mergeCell ref="B79:F91"/>
    <mergeCell ref="I78:AE78"/>
    <mergeCell ref="R128:S128"/>
    <mergeCell ref="R129:S129"/>
    <mergeCell ref="I92:AE92"/>
    <mergeCell ref="I93:AE93"/>
    <mergeCell ref="I94:AE94"/>
    <mergeCell ref="I95:AE95"/>
    <mergeCell ref="I96:AE96"/>
    <mergeCell ref="I97:AE97"/>
    <mergeCell ref="G112:H112"/>
    <mergeCell ref="B72:F74"/>
    <mergeCell ref="B104:E104"/>
    <mergeCell ref="B105:E105"/>
    <mergeCell ref="B106:E106"/>
    <mergeCell ref="B107:E107"/>
    <mergeCell ref="B108:E108"/>
    <mergeCell ref="B103:E103"/>
    <mergeCell ref="B131:F131"/>
    <mergeCell ref="N50:Q50"/>
    <mergeCell ref="G73:H73"/>
    <mergeCell ref="G74:H74"/>
    <mergeCell ref="G92:H92"/>
    <mergeCell ref="G93:H93"/>
    <mergeCell ref="G94:H94"/>
    <mergeCell ref="G95:H95"/>
    <mergeCell ref="G96:H96"/>
    <mergeCell ref="G97:H97"/>
    <mergeCell ref="G89:H89"/>
    <mergeCell ref="G90:H90"/>
    <mergeCell ref="G91:H91"/>
    <mergeCell ref="G86:H86"/>
    <mergeCell ref="G87:H87"/>
    <mergeCell ref="G80:H80"/>
    <mergeCell ref="G72:H72"/>
    <mergeCell ref="B49:H49"/>
    <mergeCell ref="I49:J49"/>
    <mergeCell ref="K49:M49"/>
    <mergeCell ref="N49:Q49"/>
    <mergeCell ref="R49:U49"/>
    <mergeCell ref="V49:X49"/>
    <mergeCell ref="Y49:AA49"/>
    <mergeCell ref="AB45:AD45"/>
    <mergeCell ref="AB46:AD46"/>
    <mergeCell ref="AB47:AD47"/>
    <mergeCell ref="AB48:AD48"/>
    <mergeCell ref="E46:H46"/>
    <mergeCell ref="E47:H47"/>
    <mergeCell ref="E45:H45"/>
    <mergeCell ref="N45:Q45"/>
    <mergeCell ref="N46:Q46"/>
    <mergeCell ref="I2:AE2"/>
    <mergeCell ref="B243:AE315"/>
    <mergeCell ref="B52:G52"/>
    <mergeCell ref="R52:AE52"/>
    <mergeCell ref="H52:Q52"/>
    <mergeCell ref="B59:AE59"/>
    <mergeCell ref="B66:F71"/>
    <mergeCell ref="B162:AE162"/>
    <mergeCell ref="B114:AE114"/>
    <mergeCell ref="O120:Q120"/>
    <mergeCell ref="R120:S120"/>
    <mergeCell ref="V136:X136"/>
    <mergeCell ref="V137:X137"/>
    <mergeCell ref="V138:X138"/>
    <mergeCell ref="V139:X139"/>
    <mergeCell ref="V140:X140"/>
    <mergeCell ref="V141:X141"/>
    <mergeCell ref="V148:X148"/>
    <mergeCell ref="V149:X149"/>
    <mergeCell ref="V150:X150"/>
    <mergeCell ref="V156:X156"/>
    <mergeCell ref="V157:X157"/>
    <mergeCell ref="V158:X158"/>
    <mergeCell ref="B13:AE13"/>
  </mergeCells>
  <phoneticPr fontId="3" type="noConversion"/>
  <conditionalFormatting sqref="G66:H78 G80:H84 G86:H87 G89:H112 C166:D171 C198:D212 C217:D230 C238:D240">
    <cfRule type="cellIs" dxfId="0" priority="1" operator="equal">
      <formula>"NO"</formula>
    </cfRule>
  </conditionalFormatting>
  <dataValidations count="1">
    <dataValidation type="list" allowBlank="1" showInputMessage="1" showErrorMessage="1" sqref="C166:D171 C198:D212 C238:D240 C217:D230 G66:H78 G80:H84 G86:H87 G89:H112" xr:uid="{AF7A2270-8B9E-4BCB-89B6-142A1FADB1FB}">
      <formula1>"YES,NO,N/A"</formula1>
    </dataValidation>
  </dataValidations>
  <hyperlinks>
    <hyperlink ref="AG3" r:id="rId1" xr:uid="{7982C270-45B4-49FC-9E78-73F9828C435E}"/>
  </hyperlinks>
  <printOptions horizontalCentered="1"/>
  <pageMargins left="0.39370078740157483" right="0.23622047244094491" top="0.82677165354330717" bottom="0" header="0.39370078740157483" footer="0"/>
  <pageSetup scale="53" orientation="portrait" verticalDpi="300" r:id="rId2"/>
  <headerFooter alignWithMargins="0">
    <oddHeader>&amp;LFEA Academy
https://www.fea-academy.com&amp;RPage &amp;P/&amp;N</oddHeader>
  </headerFooter>
  <rowBreaks count="4" manualBreakCount="4">
    <brk id="64" min="1" max="30" man="1"/>
    <brk id="113" max="16383" man="1"/>
    <brk id="161" min="1" max="30" man="1"/>
    <brk id="241" min="1" max="30" man="1"/>
  </rowBreaks>
  <drawing r:id="rId3"/>
  <legacyDrawing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3</xdr:col>
                    <xdr:colOff>219075</xdr:colOff>
                    <xdr:row>12</xdr:row>
                    <xdr:rowOff>152400</xdr:rowOff>
                  </from>
                  <to>
                    <xdr:col>4</xdr:col>
                    <xdr:colOff>142875</xdr:colOff>
                    <xdr:row>14</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11</xdr:col>
                    <xdr:colOff>104775</xdr:colOff>
                    <xdr:row>12</xdr:row>
                    <xdr:rowOff>161925</xdr:rowOff>
                  </from>
                  <to>
                    <xdr:col>12</xdr:col>
                    <xdr:colOff>28575</xdr:colOff>
                    <xdr:row>14</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18</xdr:col>
                    <xdr:colOff>66675</xdr:colOff>
                    <xdr:row>12</xdr:row>
                    <xdr:rowOff>161925</xdr:rowOff>
                  </from>
                  <to>
                    <xdr:col>18</xdr:col>
                    <xdr:colOff>304800</xdr:colOff>
                    <xdr:row>14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295275</xdr:colOff>
                    <xdr:row>13</xdr:row>
                    <xdr:rowOff>161925</xdr:rowOff>
                  </from>
                  <to>
                    <xdr:col>5</xdr:col>
                    <xdr:colOff>219075</xdr:colOff>
                    <xdr:row>15</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295275</xdr:colOff>
                    <xdr:row>14</xdr:row>
                    <xdr:rowOff>161925</xdr:rowOff>
                  </from>
                  <to>
                    <xdr:col>5</xdr:col>
                    <xdr:colOff>219075</xdr:colOff>
                    <xdr:row>16</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12</xdr:col>
                    <xdr:colOff>285750</xdr:colOff>
                    <xdr:row>13</xdr:row>
                    <xdr:rowOff>133350</xdr:rowOff>
                  </from>
                  <to>
                    <xdr:col>13</xdr:col>
                    <xdr:colOff>209550</xdr:colOff>
                    <xdr:row>15</xdr:row>
                    <xdr:rowOff>66675</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25</xdr:col>
                    <xdr:colOff>285750</xdr:colOff>
                    <xdr:row>12</xdr:row>
                    <xdr:rowOff>161925</xdr:rowOff>
                  </from>
                  <to>
                    <xdr:col>26</xdr:col>
                    <xdr:colOff>209550</xdr:colOff>
                    <xdr:row>14</xdr:row>
                    <xdr:rowOff>28575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12</xdr:col>
                    <xdr:colOff>285750</xdr:colOff>
                    <xdr:row>14</xdr:row>
                    <xdr:rowOff>171450</xdr:rowOff>
                  </from>
                  <to>
                    <xdr:col>13</xdr:col>
                    <xdr:colOff>209550</xdr:colOff>
                    <xdr:row>16</xdr:row>
                    <xdr:rowOff>38100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13</xdr:col>
                    <xdr:colOff>295275</xdr:colOff>
                    <xdr:row>15</xdr:row>
                    <xdr:rowOff>133350</xdr:rowOff>
                  </from>
                  <to>
                    <xdr:col>14</xdr:col>
                    <xdr:colOff>219075</xdr:colOff>
                    <xdr:row>17</xdr:row>
                    <xdr:rowOff>66675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13</xdr:col>
                    <xdr:colOff>295275</xdr:colOff>
                    <xdr:row>16</xdr:row>
                    <xdr:rowOff>161925</xdr:rowOff>
                  </from>
                  <to>
                    <xdr:col>14</xdr:col>
                    <xdr:colOff>219075</xdr:colOff>
                    <xdr:row>18</xdr:row>
                    <xdr:rowOff>28575</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28</xdr:col>
                    <xdr:colOff>304800</xdr:colOff>
                    <xdr:row>13</xdr:row>
                    <xdr:rowOff>180975</xdr:rowOff>
                  </from>
                  <to>
                    <xdr:col>29</xdr:col>
                    <xdr:colOff>228600</xdr:colOff>
                    <xdr:row>15</xdr:row>
                    <xdr:rowOff>47625</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30</xdr:col>
                    <xdr:colOff>0</xdr:colOff>
                    <xdr:row>14</xdr:row>
                    <xdr:rowOff>171450</xdr:rowOff>
                  </from>
                  <to>
                    <xdr:col>30</xdr:col>
                    <xdr:colOff>238125</xdr:colOff>
                    <xdr:row>16</xdr:row>
                    <xdr:rowOff>38100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30</xdr:col>
                    <xdr:colOff>0</xdr:colOff>
                    <xdr:row>15</xdr:row>
                    <xdr:rowOff>171450</xdr:rowOff>
                  </from>
                  <to>
                    <xdr:col>30</xdr:col>
                    <xdr:colOff>238125</xdr:colOff>
                    <xdr:row>17</xdr:row>
                    <xdr:rowOff>38100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29</xdr:col>
                    <xdr:colOff>0</xdr:colOff>
                    <xdr:row>16</xdr:row>
                    <xdr:rowOff>171450</xdr:rowOff>
                  </from>
                  <to>
                    <xdr:col>29</xdr:col>
                    <xdr:colOff>238125</xdr:colOff>
                    <xdr:row>18</xdr:row>
                    <xdr:rowOff>38100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30</xdr:col>
                    <xdr:colOff>0</xdr:colOff>
                    <xdr:row>17</xdr:row>
                    <xdr:rowOff>171450</xdr:rowOff>
                  </from>
                  <to>
                    <xdr:col>30</xdr:col>
                    <xdr:colOff>238125</xdr:colOff>
                    <xdr:row>19</xdr:row>
                    <xdr:rowOff>38100</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30</xdr:col>
                    <xdr:colOff>0</xdr:colOff>
                    <xdr:row>18</xdr:row>
                    <xdr:rowOff>171450</xdr:rowOff>
                  </from>
                  <to>
                    <xdr:col>30</xdr:col>
                    <xdr:colOff>238125</xdr:colOff>
                    <xdr:row>20</xdr:row>
                    <xdr:rowOff>38100</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30</xdr:col>
                    <xdr:colOff>0</xdr:colOff>
                    <xdr:row>19</xdr:row>
                    <xdr:rowOff>171450</xdr:rowOff>
                  </from>
                  <to>
                    <xdr:col>30</xdr:col>
                    <xdr:colOff>238125</xdr:colOff>
                    <xdr:row>21</xdr:row>
                    <xdr:rowOff>38100</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4</xdr:col>
                    <xdr:colOff>285750</xdr:colOff>
                    <xdr:row>22</xdr:row>
                    <xdr:rowOff>161925</xdr:rowOff>
                  </from>
                  <to>
                    <xdr:col>5</xdr:col>
                    <xdr:colOff>209550</xdr:colOff>
                    <xdr:row>24</xdr:row>
                    <xdr:rowOff>28575</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12</xdr:col>
                    <xdr:colOff>285750</xdr:colOff>
                    <xdr:row>22</xdr:row>
                    <xdr:rowOff>161925</xdr:rowOff>
                  </from>
                  <to>
                    <xdr:col>13</xdr:col>
                    <xdr:colOff>209550</xdr:colOff>
                    <xdr:row>24</xdr:row>
                    <xdr:rowOff>28575</xdr:rowOff>
                  </to>
                </anchor>
              </controlPr>
            </control>
          </mc:Choice>
        </mc:AlternateContent>
        <mc:AlternateContent xmlns:mc="http://schemas.openxmlformats.org/markup-compatibility/2006">
          <mc:Choice Requires="x14">
            <control shapeId="1050" r:id="rId24" name="Check Box 26">
              <controlPr defaultSize="0" autoFill="0" autoLine="0" autoPict="0">
                <anchor moveWithCells="1">
                  <from>
                    <xdr:col>13</xdr:col>
                    <xdr:colOff>266700</xdr:colOff>
                    <xdr:row>23</xdr:row>
                    <xdr:rowOff>171450</xdr:rowOff>
                  </from>
                  <to>
                    <xdr:col>14</xdr:col>
                    <xdr:colOff>190500</xdr:colOff>
                    <xdr:row>25</xdr:row>
                    <xdr:rowOff>38100</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13</xdr:col>
                    <xdr:colOff>266700</xdr:colOff>
                    <xdr:row>24</xdr:row>
                    <xdr:rowOff>171450</xdr:rowOff>
                  </from>
                  <to>
                    <xdr:col>14</xdr:col>
                    <xdr:colOff>190500</xdr:colOff>
                    <xdr:row>26</xdr:row>
                    <xdr:rowOff>38100</xdr:rowOff>
                  </to>
                </anchor>
              </controlPr>
            </control>
          </mc:Choice>
        </mc:AlternateContent>
        <mc:AlternateContent xmlns:mc="http://schemas.openxmlformats.org/markup-compatibility/2006">
          <mc:Choice Requires="x14">
            <control shapeId="1053" r:id="rId26" name="Check Box 29">
              <controlPr defaultSize="0" autoFill="0" autoLine="0" autoPict="0">
                <anchor moveWithCells="1">
                  <from>
                    <xdr:col>23</xdr:col>
                    <xdr:colOff>266700</xdr:colOff>
                    <xdr:row>23</xdr:row>
                    <xdr:rowOff>171450</xdr:rowOff>
                  </from>
                  <to>
                    <xdr:col>24</xdr:col>
                    <xdr:colOff>190500</xdr:colOff>
                    <xdr:row>25</xdr:row>
                    <xdr:rowOff>38100</xdr:rowOff>
                  </to>
                </anchor>
              </controlPr>
            </control>
          </mc:Choice>
        </mc:AlternateContent>
        <mc:AlternateContent xmlns:mc="http://schemas.openxmlformats.org/markup-compatibility/2006">
          <mc:Choice Requires="x14">
            <control shapeId="1054" r:id="rId27" name="Check Box 30">
              <controlPr defaultSize="0" autoFill="0" autoLine="0" autoPict="0">
                <anchor moveWithCells="1">
                  <from>
                    <xdr:col>23</xdr:col>
                    <xdr:colOff>266700</xdr:colOff>
                    <xdr:row>24</xdr:row>
                    <xdr:rowOff>171450</xdr:rowOff>
                  </from>
                  <to>
                    <xdr:col>24</xdr:col>
                    <xdr:colOff>190500</xdr:colOff>
                    <xdr:row>26</xdr:row>
                    <xdr:rowOff>38100</xdr:rowOff>
                  </to>
                </anchor>
              </controlPr>
            </control>
          </mc:Choice>
        </mc:AlternateContent>
        <mc:AlternateContent xmlns:mc="http://schemas.openxmlformats.org/markup-compatibility/2006">
          <mc:Choice Requires="x14">
            <control shapeId="1055" r:id="rId28" name="Check Box 31">
              <controlPr defaultSize="0" autoFill="0" autoLine="0" autoPict="0">
                <anchor moveWithCells="1">
                  <from>
                    <xdr:col>23</xdr:col>
                    <xdr:colOff>266700</xdr:colOff>
                    <xdr:row>25</xdr:row>
                    <xdr:rowOff>171450</xdr:rowOff>
                  </from>
                  <to>
                    <xdr:col>24</xdr:col>
                    <xdr:colOff>190500</xdr:colOff>
                    <xdr:row>27</xdr:row>
                    <xdr:rowOff>38100</xdr:rowOff>
                  </to>
                </anchor>
              </controlPr>
            </control>
          </mc:Choice>
        </mc:AlternateContent>
        <mc:AlternateContent xmlns:mc="http://schemas.openxmlformats.org/markup-compatibility/2006">
          <mc:Choice Requires="x14">
            <control shapeId="1056" r:id="rId29" name="Check Box 32">
              <controlPr defaultSize="0" autoFill="0" autoLine="0" autoPict="0">
                <anchor moveWithCells="1">
                  <from>
                    <xdr:col>23</xdr:col>
                    <xdr:colOff>266700</xdr:colOff>
                    <xdr:row>26</xdr:row>
                    <xdr:rowOff>171450</xdr:rowOff>
                  </from>
                  <to>
                    <xdr:col>24</xdr:col>
                    <xdr:colOff>190500</xdr:colOff>
                    <xdr:row>28</xdr:row>
                    <xdr:rowOff>38100</xdr:rowOff>
                  </to>
                </anchor>
              </controlPr>
            </control>
          </mc:Choice>
        </mc:AlternateContent>
        <mc:AlternateContent xmlns:mc="http://schemas.openxmlformats.org/markup-compatibility/2006">
          <mc:Choice Requires="x14">
            <control shapeId="1057" r:id="rId30" name="Check Box 33">
              <controlPr defaultSize="0" autoFill="0" autoLine="0" autoPict="0">
                <anchor moveWithCells="1">
                  <from>
                    <xdr:col>23</xdr:col>
                    <xdr:colOff>266700</xdr:colOff>
                    <xdr:row>27</xdr:row>
                    <xdr:rowOff>171450</xdr:rowOff>
                  </from>
                  <to>
                    <xdr:col>24</xdr:col>
                    <xdr:colOff>190500</xdr:colOff>
                    <xdr:row>29</xdr:row>
                    <xdr:rowOff>38100</xdr:rowOff>
                  </to>
                </anchor>
              </controlPr>
            </control>
          </mc:Choice>
        </mc:AlternateContent>
        <mc:AlternateContent xmlns:mc="http://schemas.openxmlformats.org/markup-compatibility/2006">
          <mc:Choice Requires="x14">
            <control shapeId="1058" r:id="rId31" name="Check Box 34">
              <controlPr defaultSize="0" autoFill="0" autoLine="0" autoPict="0">
                <anchor moveWithCells="1">
                  <from>
                    <xdr:col>23</xdr:col>
                    <xdr:colOff>266700</xdr:colOff>
                    <xdr:row>28</xdr:row>
                    <xdr:rowOff>171450</xdr:rowOff>
                  </from>
                  <to>
                    <xdr:col>24</xdr:col>
                    <xdr:colOff>190500</xdr:colOff>
                    <xdr:row>30</xdr:row>
                    <xdr:rowOff>38100</xdr:rowOff>
                  </to>
                </anchor>
              </controlPr>
            </control>
          </mc:Choice>
        </mc:AlternateContent>
        <mc:AlternateContent xmlns:mc="http://schemas.openxmlformats.org/markup-compatibility/2006">
          <mc:Choice Requires="x14">
            <control shapeId="1061" r:id="rId32" name="Check Box 37">
              <controlPr defaultSize="0" autoFill="0" autoLine="0" autoPict="0">
                <anchor moveWithCells="1">
                  <from>
                    <xdr:col>23</xdr:col>
                    <xdr:colOff>266700</xdr:colOff>
                    <xdr:row>29</xdr:row>
                    <xdr:rowOff>171450</xdr:rowOff>
                  </from>
                  <to>
                    <xdr:col>24</xdr:col>
                    <xdr:colOff>190500</xdr:colOff>
                    <xdr:row>31</xdr:row>
                    <xdr:rowOff>38100</xdr:rowOff>
                  </to>
                </anchor>
              </controlPr>
            </control>
          </mc:Choice>
        </mc:AlternateContent>
        <mc:AlternateContent xmlns:mc="http://schemas.openxmlformats.org/markup-compatibility/2006">
          <mc:Choice Requires="x14">
            <control shapeId="1062" r:id="rId33" name="Check Box 38">
              <controlPr defaultSize="0" autoFill="0" autoLine="0" autoPict="0">
                <anchor moveWithCells="1">
                  <from>
                    <xdr:col>23</xdr:col>
                    <xdr:colOff>266700</xdr:colOff>
                    <xdr:row>30</xdr:row>
                    <xdr:rowOff>171450</xdr:rowOff>
                  </from>
                  <to>
                    <xdr:col>24</xdr:col>
                    <xdr:colOff>190500</xdr:colOff>
                    <xdr:row>32</xdr:row>
                    <xdr:rowOff>38100</xdr:rowOff>
                  </to>
                </anchor>
              </controlPr>
            </control>
          </mc:Choice>
        </mc:AlternateContent>
        <mc:AlternateContent xmlns:mc="http://schemas.openxmlformats.org/markup-compatibility/2006">
          <mc:Choice Requires="x14">
            <control shapeId="1063" r:id="rId34" name="Check Box 39">
              <controlPr defaultSize="0" autoFill="0" autoLine="0" autoPict="0">
                <anchor moveWithCells="1">
                  <from>
                    <xdr:col>8</xdr:col>
                    <xdr:colOff>209550</xdr:colOff>
                    <xdr:row>33</xdr:row>
                    <xdr:rowOff>171450</xdr:rowOff>
                  </from>
                  <to>
                    <xdr:col>9</xdr:col>
                    <xdr:colOff>133350</xdr:colOff>
                    <xdr:row>35</xdr:row>
                    <xdr:rowOff>38100</xdr:rowOff>
                  </to>
                </anchor>
              </controlPr>
            </control>
          </mc:Choice>
        </mc:AlternateContent>
        <mc:AlternateContent xmlns:mc="http://schemas.openxmlformats.org/markup-compatibility/2006">
          <mc:Choice Requires="x14">
            <control shapeId="1064" r:id="rId35" name="Check Box 40">
              <controlPr defaultSize="0" autoFill="0" autoLine="0" autoPict="0">
                <anchor moveWithCells="1">
                  <from>
                    <xdr:col>11</xdr:col>
                    <xdr:colOff>47625</xdr:colOff>
                    <xdr:row>33</xdr:row>
                    <xdr:rowOff>171450</xdr:rowOff>
                  </from>
                  <to>
                    <xdr:col>11</xdr:col>
                    <xdr:colOff>285750</xdr:colOff>
                    <xdr:row>35</xdr:row>
                    <xdr:rowOff>38100</xdr:rowOff>
                  </to>
                </anchor>
              </controlPr>
            </control>
          </mc:Choice>
        </mc:AlternateContent>
        <mc:AlternateContent xmlns:mc="http://schemas.openxmlformats.org/markup-compatibility/2006">
          <mc:Choice Requires="x14">
            <control shapeId="1065" r:id="rId36" name="Check Box 41">
              <controlPr defaultSize="0" autoFill="0" autoLine="0" autoPict="0">
                <anchor moveWithCells="1">
                  <from>
                    <xdr:col>14</xdr:col>
                    <xdr:colOff>190500</xdr:colOff>
                    <xdr:row>33</xdr:row>
                    <xdr:rowOff>171450</xdr:rowOff>
                  </from>
                  <to>
                    <xdr:col>15</xdr:col>
                    <xdr:colOff>114300</xdr:colOff>
                    <xdr:row>35</xdr:row>
                    <xdr:rowOff>38100</xdr:rowOff>
                  </to>
                </anchor>
              </controlPr>
            </control>
          </mc:Choice>
        </mc:AlternateContent>
        <mc:AlternateContent xmlns:mc="http://schemas.openxmlformats.org/markup-compatibility/2006">
          <mc:Choice Requires="x14">
            <control shapeId="1066" r:id="rId37" name="Check Box 42">
              <controlPr defaultSize="0" autoFill="0" autoLine="0" autoPict="0">
                <anchor moveWithCells="1">
                  <from>
                    <xdr:col>18</xdr:col>
                    <xdr:colOff>209550</xdr:colOff>
                    <xdr:row>33</xdr:row>
                    <xdr:rowOff>171450</xdr:rowOff>
                  </from>
                  <to>
                    <xdr:col>19</xdr:col>
                    <xdr:colOff>133350</xdr:colOff>
                    <xdr:row>35</xdr:row>
                    <xdr:rowOff>38100</xdr:rowOff>
                  </to>
                </anchor>
              </controlPr>
            </control>
          </mc:Choice>
        </mc:AlternateContent>
        <mc:AlternateContent xmlns:mc="http://schemas.openxmlformats.org/markup-compatibility/2006">
          <mc:Choice Requires="x14">
            <control shapeId="1067" r:id="rId38" name="Check Box 43">
              <controlPr defaultSize="0" autoFill="0" autoLine="0" autoPict="0">
                <anchor moveWithCells="1">
                  <from>
                    <xdr:col>22</xdr:col>
                    <xdr:colOff>47625</xdr:colOff>
                    <xdr:row>33</xdr:row>
                    <xdr:rowOff>171450</xdr:rowOff>
                  </from>
                  <to>
                    <xdr:col>22</xdr:col>
                    <xdr:colOff>285750</xdr:colOff>
                    <xdr:row>35</xdr:row>
                    <xdr:rowOff>38100</xdr:rowOff>
                  </to>
                </anchor>
              </controlPr>
            </control>
          </mc:Choice>
        </mc:AlternateContent>
        <mc:AlternateContent xmlns:mc="http://schemas.openxmlformats.org/markup-compatibility/2006">
          <mc:Choice Requires="x14">
            <control shapeId="1068" r:id="rId39" name="Check Box 44">
              <controlPr defaultSize="0" autoFill="0" autoLine="0" autoPict="0">
                <anchor moveWithCells="1">
                  <from>
                    <xdr:col>25</xdr:col>
                    <xdr:colOff>38100</xdr:colOff>
                    <xdr:row>33</xdr:row>
                    <xdr:rowOff>171450</xdr:rowOff>
                  </from>
                  <to>
                    <xdr:col>25</xdr:col>
                    <xdr:colOff>276225</xdr:colOff>
                    <xdr:row>35</xdr:row>
                    <xdr:rowOff>38100</xdr:rowOff>
                  </to>
                </anchor>
              </controlPr>
            </control>
          </mc:Choice>
        </mc:AlternateContent>
        <mc:AlternateContent xmlns:mc="http://schemas.openxmlformats.org/markup-compatibility/2006">
          <mc:Choice Requires="x14">
            <control shapeId="1069" r:id="rId40" name="Check Box 45">
              <controlPr defaultSize="0" autoFill="0" autoLine="0" autoPict="0">
                <anchor moveWithCells="1">
                  <from>
                    <xdr:col>28</xdr:col>
                    <xdr:colOff>47625</xdr:colOff>
                    <xdr:row>33</xdr:row>
                    <xdr:rowOff>171450</xdr:rowOff>
                  </from>
                  <to>
                    <xdr:col>28</xdr:col>
                    <xdr:colOff>285750</xdr:colOff>
                    <xdr:row>35</xdr:row>
                    <xdr:rowOff>38100</xdr:rowOff>
                  </to>
                </anchor>
              </controlPr>
            </control>
          </mc:Choice>
        </mc:AlternateContent>
        <mc:AlternateContent xmlns:mc="http://schemas.openxmlformats.org/markup-compatibility/2006">
          <mc:Choice Requires="x14">
            <control shapeId="1070" r:id="rId41" name="Check Box 46">
              <controlPr defaultSize="0" autoFill="0" autoLine="0" autoPict="0">
                <anchor moveWithCells="1">
                  <from>
                    <xdr:col>5</xdr:col>
                    <xdr:colOff>304800</xdr:colOff>
                    <xdr:row>51</xdr:row>
                    <xdr:rowOff>190500</xdr:rowOff>
                  </from>
                  <to>
                    <xdr:col>6</xdr:col>
                    <xdr:colOff>228600</xdr:colOff>
                    <xdr:row>53</xdr:row>
                    <xdr:rowOff>38100</xdr:rowOff>
                  </to>
                </anchor>
              </controlPr>
            </control>
          </mc:Choice>
        </mc:AlternateContent>
        <mc:AlternateContent xmlns:mc="http://schemas.openxmlformats.org/markup-compatibility/2006">
          <mc:Choice Requires="x14">
            <control shapeId="1071" r:id="rId42" name="Check Box 47">
              <controlPr defaultSize="0" autoFill="0" autoLine="0" autoPict="0">
                <anchor moveWithCells="1">
                  <from>
                    <xdr:col>5</xdr:col>
                    <xdr:colOff>304800</xdr:colOff>
                    <xdr:row>52</xdr:row>
                    <xdr:rowOff>171450</xdr:rowOff>
                  </from>
                  <to>
                    <xdr:col>6</xdr:col>
                    <xdr:colOff>228600</xdr:colOff>
                    <xdr:row>54</xdr:row>
                    <xdr:rowOff>38100</xdr:rowOff>
                  </to>
                </anchor>
              </controlPr>
            </control>
          </mc:Choice>
        </mc:AlternateContent>
        <mc:AlternateContent xmlns:mc="http://schemas.openxmlformats.org/markup-compatibility/2006">
          <mc:Choice Requires="x14">
            <control shapeId="1072" r:id="rId43" name="Check Box 48">
              <controlPr defaultSize="0" autoFill="0" autoLine="0" autoPict="0">
                <anchor moveWithCells="1">
                  <from>
                    <xdr:col>5</xdr:col>
                    <xdr:colOff>304800</xdr:colOff>
                    <xdr:row>53</xdr:row>
                    <xdr:rowOff>171450</xdr:rowOff>
                  </from>
                  <to>
                    <xdr:col>6</xdr:col>
                    <xdr:colOff>228600</xdr:colOff>
                    <xdr:row>55</xdr:row>
                    <xdr:rowOff>38100</xdr:rowOff>
                  </to>
                </anchor>
              </controlPr>
            </control>
          </mc:Choice>
        </mc:AlternateContent>
        <mc:AlternateContent xmlns:mc="http://schemas.openxmlformats.org/markup-compatibility/2006">
          <mc:Choice Requires="x14">
            <control shapeId="1073" r:id="rId44" name="Check Box 49">
              <controlPr defaultSize="0" autoFill="0" autoLine="0" autoPict="0">
                <anchor moveWithCells="1">
                  <from>
                    <xdr:col>5</xdr:col>
                    <xdr:colOff>304800</xdr:colOff>
                    <xdr:row>54</xdr:row>
                    <xdr:rowOff>171450</xdr:rowOff>
                  </from>
                  <to>
                    <xdr:col>6</xdr:col>
                    <xdr:colOff>228600</xdr:colOff>
                    <xdr:row>56</xdr:row>
                    <xdr:rowOff>38100</xdr:rowOff>
                  </to>
                </anchor>
              </controlPr>
            </control>
          </mc:Choice>
        </mc:AlternateContent>
        <mc:AlternateContent xmlns:mc="http://schemas.openxmlformats.org/markup-compatibility/2006">
          <mc:Choice Requires="x14">
            <control shapeId="1074" r:id="rId45" name="Check Box 50">
              <controlPr defaultSize="0" autoFill="0" autoLine="0" autoPict="0">
                <anchor moveWithCells="1">
                  <from>
                    <xdr:col>12</xdr:col>
                    <xdr:colOff>266700</xdr:colOff>
                    <xdr:row>51</xdr:row>
                    <xdr:rowOff>190500</xdr:rowOff>
                  </from>
                  <to>
                    <xdr:col>13</xdr:col>
                    <xdr:colOff>180975</xdr:colOff>
                    <xdr:row>53</xdr:row>
                    <xdr:rowOff>38100</xdr:rowOff>
                  </to>
                </anchor>
              </controlPr>
            </control>
          </mc:Choice>
        </mc:AlternateContent>
        <mc:AlternateContent xmlns:mc="http://schemas.openxmlformats.org/markup-compatibility/2006">
          <mc:Choice Requires="x14">
            <control shapeId="1075" r:id="rId46" name="Check Box 51">
              <controlPr defaultSize="0" autoFill="0" autoLine="0" autoPict="0">
                <anchor moveWithCells="1">
                  <from>
                    <xdr:col>10</xdr:col>
                    <xdr:colOff>19050</xdr:colOff>
                    <xdr:row>52</xdr:row>
                    <xdr:rowOff>171450</xdr:rowOff>
                  </from>
                  <to>
                    <xdr:col>10</xdr:col>
                    <xdr:colOff>247650</xdr:colOff>
                    <xdr:row>54</xdr:row>
                    <xdr:rowOff>38100</xdr:rowOff>
                  </to>
                </anchor>
              </controlPr>
            </control>
          </mc:Choice>
        </mc:AlternateContent>
        <mc:AlternateContent xmlns:mc="http://schemas.openxmlformats.org/markup-compatibility/2006">
          <mc:Choice Requires="x14">
            <control shapeId="1076" r:id="rId47" name="Check Box 52">
              <controlPr defaultSize="0" autoFill="0" autoLine="0" autoPict="0">
                <anchor moveWithCells="1">
                  <from>
                    <xdr:col>10</xdr:col>
                    <xdr:colOff>219075</xdr:colOff>
                    <xdr:row>53</xdr:row>
                    <xdr:rowOff>161925</xdr:rowOff>
                  </from>
                  <to>
                    <xdr:col>11</xdr:col>
                    <xdr:colOff>133350</xdr:colOff>
                    <xdr:row>55</xdr:row>
                    <xdr:rowOff>28575</xdr:rowOff>
                  </to>
                </anchor>
              </controlPr>
            </control>
          </mc:Choice>
        </mc:AlternateContent>
        <mc:AlternateContent xmlns:mc="http://schemas.openxmlformats.org/markup-compatibility/2006">
          <mc:Choice Requires="x14">
            <control shapeId="1077" r:id="rId48" name="Check Box 53">
              <controlPr defaultSize="0" autoFill="0" autoLine="0" autoPict="0">
                <anchor moveWithCells="1">
                  <from>
                    <xdr:col>12</xdr:col>
                    <xdr:colOff>285750</xdr:colOff>
                    <xdr:row>54</xdr:row>
                    <xdr:rowOff>171450</xdr:rowOff>
                  </from>
                  <to>
                    <xdr:col>13</xdr:col>
                    <xdr:colOff>209550</xdr:colOff>
                    <xdr:row>56</xdr:row>
                    <xdr:rowOff>38100</xdr:rowOff>
                  </to>
                </anchor>
              </controlPr>
            </control>
          </mc:Choice>
        </mc:AlternateContent>
        <mc:AlternateContent xmlns:mc="http://schemas.openxmlformats.org/markup-compatibility/2006">
          <mc:Choice Requires="x14">
            <control shapeId="1078" r:id="rId49" name="Check Box 54">
              <controlPr defaultSize="0" autoFill="0" autoLine="0" autoPict="0">
                <anchor moveWithCells="1">
                  <from>
                    <xdr:col>12</xdr:col>
                    <xdr:colOff>285750</xdr:colOff>
                    <xdr:row>55</xdr:row>
                    <xdr:rowOff>152400</xdr:rowOff>
                  </from>
                  <to>
                    <xdr:col>13</xdr:col>
                    <xdr:colOff>209550</xdr:colOff>
                    <xdr:row>57</xdr:row>
                    <xdr:rowOff>19050</xdr:rowOff>
                  </to>
                </anchor>
              </controlPr>
            </control>
          </mc:Choice>
        </mc:AlternateContent>
        <mc:AlternateContent xmlns:mc="http://schemas.openxmlformats.org/markup-compatibility/2006">
          <mc:Choice Requires="x14">
            <control shapeId="1079" r:id="rId50" name="Check Box 55">
              <controlPr defaultSize="0" autoFill="0" autoLine="0" autoPict="0">
                <anchor moveWithCells="1">
                  <from>
                    <xdr:col>24</xdr:col>
                    <xdr:colOff>276225</xdr:colOff>
                    <xdr:row>51</xdr:row>
                    <xdr:rowOff>180975</xdr:rowOff>
                  </from>
                  <to>
                    <xdr:col>25</xdr:col>
                    <xdr:colOff>200025</xdr:colOff>
                    <xdr:row>53</xdr:row>
                    <xdr:rowOff>28575</xdr:rowOff>
                  </to>
                </anchor>
              </controlPr>
            </control>
          </mc:Choice>
        </mc:AlternateContent>
        <mc:AlternateContent xmlns:mc="http://schemas.openxmlformats.org/markup-compatibility/2006">
          <mc:Choice Requires="x14">
            <control shapeId="1080" r:id="rId51" name="Check Box 56">
              <controlPr defaultSize="0" autoFill="0" autoLine="0" autoPict="0">
                <anchor moveWithCells="1">
                  <from>
                    <xdr:col>21</xdr:col>
                    <xdr:colOff>276225</xdr:colOff>
                    <xdr:row>52</xdr:row>
                    <xdr:rowOff>171450</xdr:rowOff>
                  </from>
                  <to>
                    <xdr:col>22</xdr:col>
                    <xdr:colOff>200025</xdr:colOff>
                    <xdr:row>54</xdr:row>
                    <xdr:rowOff>38100</xdr:rowOff>
                  </to>
                </anchor>
              </controlPr>
            </control>
          </mc:Choice>
        </mc:AlternateContent>
        <mc:AlternateContent xmlns:mc="http://schemas.openxmlformats.org/markup-compatibility/2006">
          <mc:Choice Requires="x14">
            <control shapeId="1081" r:id="rId52" name="Check Box 57">
              <controlPr defaultSize="0" autoFill="0" autoLine="0" autoPict="0">
                <anchor moveWithCells="1">
                  <from>
                    <xdr:col>20</xdr:col>
                    <xdr:colOff>304800</xdr:colOff>
                    <xdr:row>53</xdr:row>
                    <xdr:rowOff>171450</xdr:rowOff>
                  </from>
                  <to>
                    <xdr:col>21</xdr:col>
                    <xdr:colOff>228600</xdr:colOff>
                    <xdr:row>55</xdr:row>
                    <xdr:rowOff>47625</xdr:rowOff>
                  </to>
                </anchor>
              </controlPr>
            </control>
          </mc:Choice>
        </mc:AlternateContent>
        <mc:AlternateContent xmlns:mc="http://schemas.openxmlformats.org/markup-compatibility/2006">
          <mc:Choice Requires="x14">
            <control shapeId="1086" r:id="rId53" name="Check Box 62">
              <controlPr defaultSize="0" autoFill="0" autoLine="0" autoPict="0">
                <anchor moveWithCells="1">
                  <from>
                    <xdr:col>20</xdr:col>
                    <xdr:colOff>295275</xdr:colOff>
                    <xdr:row>13</xdr:row>
                    <xdr:rowOff>171450</xdr:rowOff>
                  </from>
                  <to>
                    <xdr:col>21</xdr:col>
                    <xdr:colOff>209550</xdr:colOff>
                    <xdr:row>15</xdr:row>
                    <xdr:rowOff>38100</xdr:rowOff>
                  </to>
                </anchor>
              </controlPr>
            </control>
          </mc:Choice>
        </mc:AlternateContent>
        <mc:AlternateContent xmlns:mc="http://schemas.openxmlformats.org/markup-compatibility/2006">
          <mc:Choice Requires="x14">
            <control shapeId="1087" r:id="rId54" name="Check Box 63">
              <controlPr defaultSize="0" autoFill="0" autoLine="0" autoPict="0">
                <anchor moveWithCells="1">
                  <from>
                    <xdr:col>21</xdr:col>
                    <xdr:colOff>190500</xdr:colOff>
                    <xdr:row>14</xdr:row>
                    <xdr:rowOff>171450</xdr:rowOff>
                  </from>
                  <to>
                    <xdr:col>22</xdr:col>
                    <xdr:colOff>104775</xdr:colOff>
                    <xdr:row>16</xdr:row>
                    <xdr:rowOff>47625</xdr:rowOff>
                  </to>
                </anchor>
              </controlPr>
            </control>
          </mc:Choice>
        </mc:AlternateContent>
        <mc:AlternateContent xmlns:mc="http://schemas.openxmlformats.org/markup-compatibility/2006">
          <mc:Choice Requires="x14">
            <control shapeId="1088" r:id="rId55" name="Check Box 64">
              <controlPr defaultSize="0" autoFill="0" autoLine="0" autoPict="0">
                <anchor moveWithCells="1">
                  <from>
                    <xdr:col>27</xdr:col>
                    <xdr:colOff>304800</xdr:colOff>
                    <xdr:row>23</xdr:row>
                    <xdr:rowOff>161925</xdr:rowOff>
                  </from>
                  <to>
                    <xdr:col>28</xdr:col>
                    <xdr:colOff>228600</xdr:colOff>
                    <xdr:row>25</xdr:row>
                    <xdr:rowOff>28575</xdr:rowOff>
                  </to>
                </anchor>
              </controlPr>
            </control>
          </mc:Choice>
        </mc:AlternateContent>
        <mc:AlternateContent xmlns:mc="http://schemas.openxmlformats.org/markup-compatibility/2006">
          <mc:Choice Requires="x14">
            <control shapeId="1089" r:id="rId56" name="Check Box 65">
              <controlPr defaultSize="0" autoFill="0" autoLine="0" autoPict="0">
                <anchor moveWithCells="1">
                  <from>
                    <xdr:col>27</xdr:col>
                    <xdr:colOff>304800</xdr:colOff>
                    <xdr:row>24</xdr:row>
                    <xdr:rowOff>161925</xdr:rowOff>
                  </from>
                  <to>
                    <xdr:col>28</xdr:col>
                    <xdr:colOff>228600</xdr:colOff>
                    <xdr:row>26</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5DCE8-BC26-495B-8A61-F7DFE9C03DD1}">
  <sheetPr codeName="Sheet78">
    <tabColor rgb="FF00B0F0"/>
  </sheetPr>
  <dimension ref="B1:E62"/>
  <sheetViews>
    <sheetView showGridLines="0" workbookViewId="0">
      <selection activeCell="K17" sqref="K17"/>
    </sheetView>
  </sheetViews>
  <sheetFormatPr defaultColWidth="9.140625" defaultRowHeight="15"/>
  <cols>
    <col min="1" max="1" width="0.85546875" style="224" customWidth="1"/>
    <col min="2" max="2" width="41.28515625" style="224" customWidth="1"/>
    <col min="3" max="3" width="3.85546875" style="224" customWidth="1"/>
    <col min="4" max="4" width="25.7109375" style="241" customWidth="1"/>
    <col min="5" max="5" width="84.140625" style="224" customWidth="1"/>
    <col min="6" max="16384" width="9.140625" style="224"/>
  </cols>
  <sheetData>
    <row r="1" spans="2:5" ht="6" customHeight="1" thickBot="1"/>
    <row r="2" spans="2:5" ht="21">
      <c r="B2" s="169"/>
      <c r="D2" s="242" t="s">
        <v>382</v>
      </c>
      <c r="E2" s="568" t="s">
        <v>383</v>
      </c>
    </row>
    <row r="3" spans="2:5" ht="21">
      <c r="B3" s="170"/>
      <c r="D3" s="243" t="s">
        <v>384</v>
      </c>
      <c r="E3" s="569"/>
    </row>
    <row r="4" spans="2:5" ht="17.100000000000001" customHeight="1">
      <c r="B4" s="170"/>
      <c r="D4" s="564" t="s">
        <v>305</v>
      </c>
      <c r="E4" s="225" t="s">
        <v>306</v>
      </c>
    </row>
    <row r="5" spans="2:5" ht="17.100000000000001" customHeight="1">
      <c r="B5" s="170"/>
      <c r="D5" s="564"/>
      <c r="E5" s="226" t="s">
        <v>307</v>
      </c>
    </row>
    <row r="6" spans="2:5" ht="17.100000000000001" customHeight="1">
      <c r="B6" s="170"/>
      <c r="D6" s="564"/>
      <c r="E6" s="227" t="s">
        <v>308</v>
      </c>
    </row>
    <row r="7" spans="2:5" ht="17.100000000000001" customHeight="1">
      <c r="B7" s="170"/>
      <c r="D7" s="240"/>
      <c r="E7" s="225" t="s">
        <v>309</v>
      </c>
    </row>
    <row r="8" spans="2:5" ht="17.100000000000001" customHeight="1">
      <c r="B8" s="562" t="s">
        <v>385</v>
      </c>
      <c r="D8" s="236" t="s">
        <v>310</v>
      </c>
      <c r="E8" s="226" t="s">
        <v>311</v>
      </c>
    </row>
    <row r="9" spans="2:5" ht="17.100000000000001" customHeight="1">
      <c r="B9" s="562"/>
      <c r="D9" s="236" t="s">
        <v>312</v>
      </c>
      <c r="E9" s="226" t="s">
        <v>313</v>
      </c>
    </row>
    <row r="10" spans="2:5" ht="17.100000000000001" customHeight="1">
      <c r="B10" s="562"/>
      <c r="D10" s="236" t="s">
        <v>314</v>
      </c>
      <c r="E10" s="226" t="s">
        <v>315</v>
      </c>
    </row>
    <row r="11" spans="2:5" ht="17.100000000000001" customHeight="1">
      <c r="B11" s="562"/>
      <c r="D11" s="237"/>
      <c r="E11" s="227" t="s">
        <v>316</v>
      </c>
    </row>
    <row r="12" spans="2:5" ht="19.5" customHeight="1">
      <c r="B12" s="562"/>
      <c r="D12" s="564" t="s">
        <v>4</v>
      </c>
      <c r="E12" s="225" t="s">
        <v>317</v>
      </c>
    </row>
    <row r="13" spans="2:5" ht="21" customHeight="1">
      <c r="B13" s="562"/>
      <c r="D13" s="564"/>
      <c r="E13" s="226" t="s">
        <v>318</v>
      </c>
    </row>
    <row r="14" spans="2:5" ht="18.75" customHeight="1">
      <c r="B14" s="562"/>
      <c r="D14" s="564"/>
      <c r="E14" s="226" t="s">
        <v>319</v>
      </c>
    </row>
    <row r="15" spans="2:5" ht="18.75" customHeight="1">
      <c r="B15" s="562"/>
      <c r="D15" s="564"/>
      <c r="E15" s="226" t="s">
        <v>320</v>
      </c>
    </row>
    <row r="16" spans="2:5" ht="36" customHeight="1" thickBot="1">
      <c r="B16" s="593" t="s">
        <v>162</v>
      </c>
      <c r="D16" s="564"/>
      <c r="E16" s="227" t="s">
        <v>321</v>
      </c>
    </row>
    <row r="17" spans="4:5" ht="154.5" customHeight="1">
      <c r="D17" s="564" t="s">
        <v>322</v>
      </c>
      <c r="E17" s="225" t="s">
        <v>323</v>
      </c>
    </row>
    <row r="18" spans="4:5">
      <c r="D18" s="564"/>
      <c r="E18" s="226" t="s">
        <v>324</v>
      </c>
    </row>
    <row r="19" spans="4:5">
      <c r="D19" s="564"/>
      <c r="E19" s="228" t="s">
        <v>325</v>
      </c>
    </row>
    <row r="20" spans="4:5">
      <c r="D20" s="564"/>
      <c r="E20" s="229" t="s">
        <v>326</v>
      </c>
    </row>
    <row r="21" spans="4:5">
      <c r="D21" s="564"/>
      <c r="E21" s="229" t="s">
        <v>327</v>
      </c>
    </row>
    <row r="22" spans="4:5">
      <c r="D22" s="564"/>
      <c r="E22" s="229" t="s">
        <v>328</v>
      </c>
    </row>
    <row r="23" spans="4:5">
      <c r="D23" s="564"/>
      <c r="E23" s="229" t="s">
        <v>329</v>
      </c>
    </row>
    <row r="24" spans="4:5">
      <c r="D24" s="564"/>
      <c r="E24" s="228" t="s">
        <v>330</v>
      </c>
    </row>
    <row r="25" spans="4:5">
      <c r="D25" s="564"/>
      <c r="E25" s="229" t="s">
        <v>326</v>
      </c>
    </row>
    <row r="26" spans="4:5">
      <c r="D26" s="564"/>
      <c r="E26" s="229" t="s">
        <v>331</v>
      </c>
    </row>
    <row r="27" spans="4:5">
      <c r="D27" s="564"/>
      <c r="E27" s="228" t="s">
        <v>332</v>
      </c>
    </row>
    <row r="28" spans="4:5">
      <c r="D28" s="564"/>
      <c r="E28" s="229" t="s">
        <v>333</v>
      </c>
    </row>
    <row r="29" spans="4:5">
      <c r="D29" s="564"/>
      <c r="E29" s="229" t="s">
        <v>334</v>
      </c>
    </row>
    <row r="30" spans="4:5">
      <c r="D30" s="564"/>
      <c r="E30" s="230" t="s">
        <v>335</v>
      </c>
    </row>
    <row r="31" spans="4:5" ht="68.25" customHeight="1">
      <c r="D31" s="238" t="s">
        <v>336</v>
      </c>
      <c r="E31" s="231" t="s">
        <v>337</v>
      </c>
    </row>
    <row r="32" spans="4:5" ht="30">
      <c r="D32" s="238" t="s">
        <v>338</v>
      </c>
      <c r="E32" s="231" t="s">
        <v>339</v>
      </c>
    </row>
    <row r="33" spans="4:5" ht="22.5" customHeight="1">
      <c r="D33" s="570" t="s">
        <v>340</v>
      </c>
      <c r="E33" s="232" t="s">
        <v>341</v>
      </c>
    </row>
    <row r="34" spans="4:5" ht="34.5" customHeight="1">
      <c r="D34" s="571"/>
      <c r="E34" s="233" t="s">
        <v>342</v>
      </c>
    </row>
    <row r="35" spans="4:5" ht="80.25" customHeight="1">
      <c r="D35" s="571"/>
      <c r="E35" s="233" t="s">
        <v>343</v>
      </c>
    </row>
    <row r="36" spans="4:5" ht="48.75" customHeight="1">
      <c r="D36" s="572"/>
      <c r="E36" s="234" t="s">
        <v>344</v>
      </c>
    </row>
    <row r="37" spans="4:5" ht="19.5" customHeight="1">
      <c r="D37" s="563" t="s">
        <v>345</v>
      </c>
      <c r="E37" s="232" t="s">
        <v>346</v>
      </c>
    </row>
    <row r="38" spans="4:5" ht="21" customHeight="1">
      <c r="D38" s="563"/>
      <c r="E38" s="233" t="s">
        <v>347</v>
      </c>
    </row>
    <row r="39" spans="4:5" ht="35.25" customHeight="1">
      <c r="D39" s="563"/>
      <c r="E39" s="234" t="s">
        <v>348</v>
      </c>
    </row>
    <row r="40" spans="4:5" ht="20.25" customHeight="1">
      <c r="D40" s="563" t="s">
        <v>349</v>
      </c>
      <c r="E40" s="232" t="s">
        <v>350</v>
      </c>
    </row>
    <row r="41" spans="4:5" ht="50.25" customHeight="1">
      <c r="D41" s="563"/>
      <c r="E41" s="233" t="s">
        <v>351</v>
      </c>
    </row>
    <row r="42" spans="4:5" ht="65.25" customHeight="1">
      <c r="D42" s="563"/>
      <c r="E42" s="234" t="s">
        <v>352</v>
      </c>
    </row>
    <row r="43" spans="4:5" ht="53.25" customHeight="1">
      <c r="D43" s="239" t="s">
        <v>353</v>
      </c>
      <c r="E43" s="235" t="s">
        <v>354</v>
      </c>
    </row>
    <row r="44" spans="4:5" ht="36" customHeight="1">
      <c r="D44" s="564" t="s">
        <v>355</v>
      </c>
      <c r="E44" s="225" t="s">
        <v>356</v>
      </c>
    </row>
    <row r="45" spans="4:5" ht="36" customHeight="1">
      <c r="D45" s="564"/>
      <c r="E45" s="226" t="s">
        <v>357</v>
      </c>
    </row>
    <row r="46" spans="4:5" ht="51" customHeight="1">
      <c r="D46" s="564"/>
      <c r="E46" s="227" t="s">
        <v>358</v>
      </c>
    </row>
    <row r="47" spans="4:5" ht="37.5" customHeight="1">
      <c r="D47" s="238" t="s">
        <v>359</v>
      </c>
      <c r="E47" s="231" t="s">
        <v>360</v>
      </c>
    </row>
    <row r="48" spans="4:5" ht="51.75" customHeight="1">
      <c r="D48" s="238" t="s">
        <v>42</v>
      </c>
      <c r="E48" s="231" t="s">
        <v>361</v>
      </c>
    </row>
    <row r="49" spans="4:5" ht="35.25" customHeight="1">
      <c r="D49" s="238" t="s">
        <v>362</v>
      </c>
      <c r="E49" s="231" t="s">
        <v>363</v>
      </c>
    </row>
    <row r="50" spans="4:5" ht="68.25" customHeight="1">
      <c r="D50" s="238" t="s">
        <v>364</v>
      </c>
      <c r="E50" s="231" t="s">
        <v>365</v>
      </c>
    </row>
    <row r="51" spans="4:5" ht="50.25" customHeight="1">
      <c r="D51" s="238" t="s">
        <v>366</v>
      </c>
      <c r="E51" s="231" t="s">
        <v>367</v>
      </c>
    </row>
    <row r="52" spans="4:5" ht="117" customHeight="1">
      <c r="D52" s="238" t="s">
        <v>368</v>
      </c>
      <c r="E52" s="231" t="s">
        <v>369</v>
      </c>
    </row>
    <row r="53" spans="4:5" ht="45">
      <c r="D53" s="565" t="s">
        <v>370</v>
      </c>
      <c r="E53" s="225" t="s">
        <v>371</v>
      </c>
    </row>
    <row r="54" spans="4:5" ht="36.75" customHeight="1">
      <c r="D54" s="566"/>
      <c r="E54" s="226" t="s">
        <v>372</v>
      </c>
    </row>
    <row r="55" spans="4:5" ht="53.25" customHeight="1">
      <c r="D55" s="566"/>
      <c r="E55" s="226" t="s">
        <v>373</v>
      </c>
    </row>
    <row r="56" spans="4:5" ht="21" customHeight="1">
      <c r="D56" s="566"/>
      <c r="E56" s="226" t="s">
        <v>374</v>
      </c>
    </row>
    <row r="57" spans="4:5" ht="37.5" customHeight="1">
      <c r="D57" s="567"/>
      <c r="E57" s="227" t="s">
        <v>375</v>
      </c>
    </row>
    <row r="58" spans="4:5" ht="20.25" customHeight="1">
      <c r="D58" s="564" t="s">
        <v>376</v>
      </c>
      <c r="E58" s="225" t="s">
        <v>377</v>
      </c>
    </row>
    <row r="59" spans="4:5" ht="49.5" customHeight="1">
      <c r="D59" s="564"/>
      <c r="E59" s="226" t="s">
        <v>378</v>
      </c>
    </row>
    <row r="60" spans="4:5" ht="34.5" customHeight="1">
      <c r="D60" s="564"/>
      <c r="E60" s="226" t="s">
        <v>379</v>
      </c>
    </row>
    <row r="61" spans="4:5" ht="32.25" customHeight="1">
      <c r="D61" s="564"/>
      <c r="E61" s="226" t="s">
        <v>380</v>
      </c>
    </row>
    <row r="62" spans="4:5" ht="20.25" customHeight="1">
      <c r="D62" s="565"/>
      <c r="E62" s="226" t="s">
        <v>381</v>
      </c>
    </row>
  </sheetData>
  <mergeCells count="11">
    <mergeCell ref="E2:E3"/>
    <mergeCell ref="D4:D6"/>
    <mergeCell ref="D12:D16"/>
    <mergeCell ref="D17:D30"/>
    <mergeCell ref="D33:D36"/>
    <mergeCell ref="D40:D42"/>
    <mergeCell ref="D44:D46"/>
    <mergeCell ref="D53:D57"/>
    <mergeCell ref="D58:D62"/>
    <mergeCell ref="D37:D39"/>
    <mergeCell ref="B8:B15"/>
  </mergeCells>
  <hyperlinks>
    <hyperlink ref="B16" r:id="rId1" xr:uid="{06F77973-28FE-464E-A495-4C3DDD348F38}"/>
  </hyperlinks>
  <pageMargins left="0.7" right="0.7" top="0.75" bottom="0.75" header="0.3" footer="0.3"/>
  <pageSetup orientation="portrait"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9E1AD-BF75-4BE1-9C76-23F62DBD6C3A}">
  <sheetPr codeName="Sheet118">
    <tabColor rgb="FFFF0000"/>
  </sheetPr>
  <dimension ref="B1:CK102"/>
  <sheetViews>
    <sheetView showGridLines="0" zoomScaleNormal="100" workbookViewId="0">
      <selection activeCell="AG7" sqref="AG7"/>
    </sheetView>
  </sheetViews>
  <sheetFormatPr defaultColWidth="9.140625" defaultRowHeight="15.75" customHeight="1"/>
  <cols>
    <col min="1" max="1" width="0.85546875" style="181" customWidth="1"/>
    <col min="2" max="2" width="41.28515625" style="224" customWidth="1"/>
    <col min="3" max="26" width="5.28515625" style="179" customWidth="1"/>
    <col min="27" max="27" width="2.5703125" style="179" customWidth="1"/>
    <col min="28" max="28" width="13.140625" style="180" customWidth="1"/>
    <col min="29" max="29" width="14.28515625" style="180" customWidth="1"/>
    <col min="30" max="30" width="8.5703125" style="180" bestFit="1" customWidth="1"/>
    <col min="31" max="31" width="38.85546875" style="180" bestFit="1" customWidth="1"/>
    <col min="32" max="33" width="13.7109375" style="180" customWidth="1"/>
    <col min="34" max="34" width="6.5703125" style="180" customWidth="1"/>
    <col min="35" max="35" width="44" style="180" customWidth="1"/>
    <col min="36" max="36" width="2.140625" style="181" customWidth="1"/>
    <col min="37" max="59" width="9.140625" style="181"/>
    <col min="60" max="61" width="5.85546875" style="181" bestFit="1" customWidth="1"/>
    <col min="62" max="62" width="4.140625" style="181" bestFit="1" customWidth="1"/>
    <col min="63" max="63" width="9.85546875" style="181" bestFit="1" customWidth="1"/>
    <col min="64" max="64" width="9.140625" style="181"/>
    <col min="65" max="66" width="5.85546875" style="181" bestFit="1" customWidth="1"/>
    <col min="67" max="68" width="4.140625" style="181" bestFit="1" customWidth="1"/>
    <col min="69" max="75" width="9.140625" style="181"/>
    <col min="76" max="76" width="10.5703125" style="181" bestFit="1" customWidth="1"/>
    <col min="77" max="77" width="10.28515625" style="181" bestFit="1" customWidth="1"/>
    <col min="78" max="78" width="39.28515625" style="181" bestFit="1" customWidth="1"/>
    <col min="79" max="79" width="31.28515625" style="181" bestFit="1" customWidth="1"/>
    <col min="80" max="80" width="36" style="181" bestFit="1" customWidth="1"/>
    <col min="81" max="81" width="30.28515625" style="181" bestFit="1" customWidth="1"/>
    <col min="82" max="82" width="45.140625" style="181" bestFit="1" customWidth="1"/>
    <col min="83" max="16384" width="9.140625" style="181"/>
  </cols>
  <sheetData>
    <row r="1" spans="2:89" ht="6" customHeight="1" thickBot="1"/>
    <row r="2" spans="2:89" ht="15.75" customHeight="1" thickBot="1">
      <c r="B2" s="169"/>
      <c r="AB2" s="193" t="s">
        <v>260</v>
      </c>
      <c r="AC2" s="214" t="s">
        <v>289</v>
      </c>
      <c r="AD2" s="590" t="s">
        <v>261</v>
      </c>
      <c r="AE2" s="591"/>
      <c r="AF2" s="182" t="s">
        <v>262</v>
      </c>
      <c r="AG2" s="182" t="s">
        <v>304</v>
      </c>
      <c r="AH2" s="182" t="s">
        <v>259</v>
      </c>
      <c r="AI2" s="183" t="s">
        <v>282</v>
      </c>
      <c r="AK2" s="577" t="s">
        <v>268</v>
      </c>
      <c r="AL2" s="578"/>
      <c r="BK2" s="180"/>
      <c r="BP2" s="180"/>
      <c r="BX2" s="184"/>
      <c r="BY2" s="184"/>
      <c r="BZ2" s="184"/>
      <c r="CA2" s="184"/>
      <c r="CB2" s="185"/>
      <c r="CC2" s="185"/>
      <c r="CD2" s="185"/>
      <c r="CE2" s="185"/>
      <c r="CF2" s="185"/>
      <c r="CG2" s="185"/>
      <c r="CH2" s="185"/>
      <c r="CI2" s="185"/>
      <c r="CJ2" s="185"/>
      <c r="CK2" s="185"/>
    </row>
    <row r="3" spans="2:89" ht="15.75" customHeight="1" thickTop="1" thickBot="1">
      <c r="B3" s="170"/>
      <c r="AB3" s="573" t="s">
        <v>263</v>
      </c>
      <c r="AC3" s="585" t="s">
        <v>290</v>
      </c>
      <c r="AD3" s="215" t="s">
        <v>294</v>
      </c>
      <c r="AE3" s="216" t="s">
        <v>270</v>
      </c>
      <c r="AF3" s="199">
        <v>2417</v>
      </c>
      <c r="AG3" s="199">
        <v>2307.6999999999998</v>
      </c>
      <c r="AH3" s="209">
        <f t="shared" ref="AH3:AH34" si="0">IF(AND(ABS(AF3)&lt;=$AK$3,ABS(AG3)&lt;$AK$3),"-",AG3/AF3)</f>
        <v>0.95477865122052119</v>
      </c>
      <c r="AI3" s="186"/>
      <c r="AK3" s="191">
        <v>500</v>
      </c>
      <c r="AL3" s="192" t="s">
        <v>269</v>
      </c>
      <c r="BK3" s="180"/>
      <c r="BP3" s="180"/>
      <c r="BX3" s="184"/>
      <c r="BY3" s="184"/>
      <c r="BZ3" s="184"/>
      <c r="CA3" s="184"/>
      <c r="CB3" s="184"/>
      <c r="CC3" s="184"/>
      <c r="CD3" s="184"/>
      <c r="CE3" s="184"/>
      <c r="CF3" s="184"/>
      <c r="CG3" s="184"/>
      <c r="CH3" s="184"/>
      <c r="CI3" s="184"/>
      <c r="CJ3" s="184"/>
      <c r="CK3" s="184"/>
    </row>
    <row r="4" spans="2:89" ht="15.75" customHeight="1" thickBot="1">
      <c r="B4" s="170"/>
      <c r="AB4" s="574"/>
      <c r="AC4" s="586"/>
      <c r="AD4" s="217" t="s">
        <v>295</v>
      </c>
      <c r="AE4" s="218" t="s">
        <v>271</v>
      </c>
      <c r="AF4" s="196">
        <v>-314.52499999999998</v>
      </c>
      <c r="AG4" s="196">
        <v>-308</v>
      </c>
      <c r="AH4" s="210" t="str">
        <f t="shared" si="0"/>
        <v>-</v>
      </c>
      <c r="AI4" s="187"/>
      <c r="BK4" s="180"/>
      <c r="BP4" s="180"/>
      <c r="BX4" s="184"/>
      <c r="BY4" s="184"/>
      <c r="BZ4" s="184"/>
      <c r="CA4" s="184"/>
      <c r="CB4" s="184"/>
      <c r="CC4" s="184"/>
      <c r="CD4" s="184"/>
      <c r="CE4" s="184"/>
      <c r="CF4" s="184"/>
      <c r="CG4" s="184"/>
      <c r="CH4" s="184"/>
      <c r="CI4" s="184"/>
      <c r="CJ4" s="184"/>
      <c r="CK4" s="184"/>
    </row>
    <row r="5" spans="2:89" ht="15.75" customHeight="1" thickBot="1">
      <c r="B5" s="170"/>
      <c r="AB5" s="574"/>
      <c r="AC5" s="586"/>
      <c r="AD5" s="217" t="s">
        <v>296</v>
      </c>
      <c r="AE5" s="218" t="s">
        <v>272</v>
      </c>
      <c r="AF5" s="196">
        <v>1845.175</v>
      </c>
      <c r="AG5" s="196">
        <v>1733.8</v>
      </c>
      <c r="AH5" s="210">
        <f t="shared" si="0"/>
        <v>0.93963987155689843</v>
      </c>
      <c r="AI5" s="187"/>
      <c r="AK5" s="579" t="s">
        <v>280</v>
      </c>
      <c r="AL5" s="580"/>
      <c r="AM5" s="581"/>
      <c r="BI5" s="180"/>
      <c r="BJ5" s="180"/>
      <c r="BK5" s="180"/>
      <c r="BX5" s="184"/>
      <c r="BY5" s="184"/>
      <c r="BZ5" s="184"/>
      <c r="CA5" s="188"/>
      <c r="CB5" s="184"/>
      <c r="CC5" s="184"/>
      <c r="CD5" s="184"/>
      <c r="CE5" s="184"/>
      <c r="CF5" s="184"/>
      <c r="CG5" s="184"/>
      <c r="CH5" s="184"/>
      <c r="CI5" s="184"/>
      <c r="CJ5" s="184"/>
      <c r="CK5" s="184"/>
    </row>
    <row r="6" spans="2:89" ht="15.75" customHeight="1">
      <c r="B6" s="170"/>
      <c r="AB6" s="574"/>
      <c r="AC6" s="586"/>
      <c r="AD6" s="217" t="s">
        <v>297</v>
      </c>
      <c r="AE6" s="219" t="s">
        <v>273</v>
      </c>
      <c r="AF6" s="196">
        <v>357.07499999999999</v>
      </c>
      <c r="AG6" s="196">
        <v>403</v>
      </c>
      <c r="AH6" s="210" t="str">
        <f t="shared" si="0"/>
        <v>-</v>
      </c>
      <c r="AI6" s="187"/>
      <c r="AK6" s="206" t="s">
        <v>258</v>
      </c>
      <c r="AL6" s="207" t="s">
        <v>267</v>
      </c>
      <c r="AM6" s="208" t="s">
        <v>259</v>
      </c>
      <c r="BI6" s="180"/>
      <c r="BJ6" s="180"/>
      <c r="BK6" s="180"/>
      <c r="BX6" s="184"/>
      <c r="BY6" s="184"/>
      <c r="BZ6" s="184"/>
      <c r="CA6" s="188"/>
      <c r="CB6" s="184"/>
      <c r="CC6" s="184"/>
      <c r="CD6" s="184"/>
      <c r="CE6" s="184"/>
      <c r="CF6" s="184"/>
      <c r="CG6" s="184"/>
      <c r="CH6" s="184"/>
      <c r="CI6" s="184"/>
      <c r="CJ6" s="184"/>
      <c r="CK6" s="184"/>
    </row>
    <row r="7" spans="2:89" ht="15.75" customHeight="1">
      <c r="B7" s="170"/>
      <c r="AB7" s="574"/>
      <c r="AC7" s="586"/>
      <c r="AD7" s="217" t="s">
        <v>298</v>
      </c>
      <c r="AE7" s="219" t="s">
        <v>274</v>
      </c>
      <c r="AF7" s="196">
        <v>2516.7749999999996</v>
      </c>
      <c r="AG7" s="196">
        <v>2470.6129999999998</v>
      </c>
      <c r="AH7" s="210">
        <f t="shared" si="0"/>
        <v>0.98165827298824893</v>
      </c>
      <c r="AI7" s="187"/>
      <c r="AK7" s="202">
        <v>3500</v>
      </c>
      <c r="AL7" s="200">
        <f>AK7*AM7</f>
        <v>3850.0000000000005</v>
      </c>
      <c r="AM7" s="201">
        <v>1.1000000000000001</v>
      </c>
      <c r="BI7" s="180"/>
      <c r="BJ7" s="180"/>
      <c r="BK7" s="180"/>
      <c r="BX7" s="184"/>
      <c r="BY7" s="184"/>
      <c r="BZ7" s="184"/>
      <c r="CA7" s="188"/>
      <c r="CB7" s="184"/>
      <c r="CC7" s="184"/>
      <c r="CD7" s="184"/>
      <c r="CE7" s="184"/>
      <c r="CF7" s="184"/>
      <c r="CG7" s="184"/>
      <c r="CH7" s="184"/>
      <c r="CI7" s="184"/>
      <c r="CJ7" s="184"/>
      <c r="CK7" s="184"/>
    </row>
    <row r="8" spans="2:89" ht="15.75" customHeight="1" thickBot="1">
      <c r="B8" s="562" t="s">
        <v>385</v>
      </c>
      <c r="AB8" s="574"/>
      <c r="AC8" s="586"/>
      <c r="AD8" s="217" t="s">
        <v>299</v>
      </c>
      <c r="AE8" s="219" t="s">
        <v>275</v>
      </c>
      <c r="AF8" s="196">
        <v>918.84999999999991</v>
      </c>
      <c r="AG8" s="196">
        <v>949</v>
      </c>
      <c r="AH8" s="210">
        <f t="shared" si="0"/>
        <v>1.0328127550742778</v>
      </c>
      <c r="AI8" s="187"/>
      <c r="AK8" s="203">
        <f>-AK7</f>
        <v>-3500</v>
      </c>
      <c r="AL8" s="204">
        <f>AK8*AM8</f>
        <v>-3850.0000000000005</v>
      </c>
      <c r="AM8" s="205">
        <v>1.1000000000000001</v>
      </c>
      <c r="BI8" s="180"/>
      <c r="BJ8" s="180"/>
      <c r="BK8" s="180"/>
    </row>
    <row r="9" spans="2:89" ht="15.75" customHeight="1" thickBot="1">
      <c r="B9" s="562"/>
      <c r="AB9" s="574"/>
      <c r="AC9" s="586"/>
      <c r="AD9" s="217" t="s">
        <v>300</v>
      </c>
      <c r="AE9" s="219" t="s">
        <v>276</v>
      </c>
      <c r="AF9" s="196">
        <v>716.44999999999993</v>
      </c>
      <c r="AG9" s="196">
        <v>684.5258</v>
      </c>
      <c r="AH9" s="210">
        <f t="shared" si="0"/>
        <v>0.95544113336590142</v>
      </c>
      <c r="AI9" s="187"/>
      <c r="BI9" s="180"/>
      <c r="BJ9" s="180"/>
      <c r="BK9" s="180"/>
    </row>
    <row r="10" spans="2:89" ht="15.75" customHeight="1" thickBot="1">
      <c r="B10" s="562"/>
      <c r="AB10" s="574"/>
      <c r="AC10" s="586"/>
      <c r="AD10" s="217" t="s">
        <v>301</v>
      </c>
      <c r="AE10" s="219" t="s">
        <v>277</v>
      </c>
      <c r="AF10" s="196">
        <v>2876.1499999999996</v>
      </c>
      <c r="AG10" s="196">
        <v>2752.6731</v>
      </c>
      <c r="AH10" s="210">
        <f t="shared" si="0"/>
        <v>0.95706868556925062</v>
      </c>
      <c r="AI10" s="187"/>
      <c r="AK10" s="582" t="s">
        <v>281</v>
      </c>
      <c r="AL10" s="583"/>
      <c r="AM10" s="584"/>
      <c r="BI10" s="180"/>
      <c r="BJ10" s="180"/>
      <c r="BK10" s="180"/>
    </row>
    <row r="11" spans="2:89" ht="15.75" customHeight="1">
      <c r="B11" s="562"/>
      <c r="AB11" s="574"/>
      <c r="AC11" s="586"/>
      <c r="AD11" s="217" t="s">
        <v>302</v>
      </c>
      <c r="AE11" s="219" t="s">
        <v>278</v>
      </c>
      <c r="AF11" s="196">
        <v>-339.82499999999999</v>
      </c>
      <c r="AG11" s="196">
        <v>-297.9196</v>
      </c>
      <c r="AH11" s="210" t="str">
        <f t="shared" si="0"/>
        <v>-</v>
      </c>
      <c r="AI11" s="187"/>
      <c r="AK11" s="206" t="s">
        <v>258</v>
      </c>
      <c r="AL11" s="207" t="s">
        <v>267</v>
      </c>
      <c r="AM11" s="208" t="s">
        <v>259</v>
      </c>
      <c r="BI11" s="180"/>
      <c r="BJ11" s="180"/>
      <c r="BK11" s="180"/>
    </row>
    <row r="12" spans="2:89" ht="15.75" customHeight="1" thickBot="1">
      <c r="B12" s="562"/>
      <c r="AB12" s="575"/>
      <c r="AC12" s="587"/>
      <c r="AD12" s="221" t="s">
        <v>303</v>
      </c>
      <c r="AE12" s="220" t="s">
        <v>279</v>
      </c>
      <c r="AF12" s="197">
        <v>1819.8749999999998</v>
      </c>
      <c r="AG12" s="197">
        <v>1739.7901999999999</v>
      </c>
      <c r="AH12" s="211">
        <f t="shared" si="0"/>
        <v>0.95599434027062302</v>
      </c>
      <c r="AI12" s="189"/>
      <c r="AK12" s="202">
        <f>AK7</f>
        <v>3500</v>
      </c>
      <c r="AL12" s="200">
        <f>AK12*AM12</f>
        <v>3150</v>
      </c>
      <c r="AM12" s="201">
        <v>0.9</v>
      </c>
      <c r="BI12" s="180"/>
      <c r="BJ12" s="180"/>
      <c r="BK12" s="180"/>
    </row>
    <row r="13" spans="2:89" ht="15.75" customHeight="1" thickTop="1" thickBot="1">
      <c r="B13" s="562"/>
      <c r="AB13" s="573" t="s">
        <v>264</v>
      </c>
      <c r="AC13" s="585" t="s">
        <v>290</v>
      </c>
      <c r="AD13" s="215" t="s">
        <v>294</v>
      </c>
      <c r="AE13" s="216" t="s">
        <v>270</v>
      </c>
      <c r="AF13" s="195">
        <v>2082</v>
      </c>
      <c r="AG13" s="195">
        <v>2045.8</v>
      </c>
      <c r="AH13" s="212">
        <f t="shared" si="0"/>
        <v>0.98261287223823246</v>
      </c>
      <c r="AI13" s="190"/>
      <c r="AK13" s="203">
        <f>-AK12</f>
        <v>-3500</v>
      </c>
      <c r="AL13" s="204">
        <f>AK13*AM13</f>
        <v>-3150</v>
      </c>
      <c r="AM13" s="205">
        <v>0.9</v>
      </c>
      <c r="BI13" s="180"/>
      <c r="BJ13" s="180"/>
      <c r="BK13" s="180"/>
    </row>
    <row r="14" spans="2:89" ht="15.75" customHeight="1">
      <c r="B14" s="562"/>
      <c r="AB14" s="574"/>
      <c r="AC14" s="586"/>
      <c r="AD14" s="217" t="s">
        <v>295</v>
      </c>
      <c r="AE14" s="218" t="s">
        <v>271</v>
      </c>
      <c r="AF14" s="196">
        <v>-262.77499999999998</v>
      </c>
      <c r="AG14" s="196">
        <v>-265</v>
      </c>
      <c r="AH14" s="210" t="str">
        <f t="shared" si="0"/>
        <v>-</v>
      </c>
      <c r="AI14" s="187"/>
      <c r="BI14" s="180"/>
      <c r="BJ14" s="180"/>
      <c r="BK14" s="180"/>
    </row>
    <row r="15" spans="2:89" ht="15.75" customHeight="1">
      <c r="B15" s="562"/>
      <c r="AB15" s="574"/>
      <c r="AC15" s="586"/>
      <c r="AD15" s="217" t="s">
        <v>296</v>
      </c>
      <c r="AE15" s="218" t="s">
        <v>272</v>
      </c>
      <c r="AF15" s="196">
        <v>1597.35</v>
      </c>
      <c r="AG15" s="196">
        <v>1529.3</v>
      </c>
      <c r="AH15" s="210">
        <f t="shared" si="0"/>
        <v>0.95739819075343535</v>
      </c>
      <c r="AI15" s="187"/>
      <c r="BI15" s="180"/>
      <c r="BJ15" s="180"/>
      <c r="BK15" s="180"/>
    </row>
    <row r="16" spans="2:89" ht="15.75" customHeight="1">
      <c r="B16" s="562"/>
      <c r="AB16" s="574"/>
      <c r="AC16" s="586"/>
      <c r="AD16" s="217" t="s">
        <v>297</v>
      </c>
      <c r="AE16" s="219" t="s">
        <v>273</v>
      </c>
      <c r="AF16" s="196">
        <v>271.97499999999997</v>
      </c>
      <c r="AG16" s="196">
        <v>342</v>
      </c>
      <c r="AH16" s="210" t="str">
        <f t="shared" si="0"/>
        <v>-</v>
      </c>
      <c r="AI16" s="187"/>
      <c r="BI16" s="180"/>
      <c r="BJ16" s="180"/>
      <c r="BK16" s="180"/>
    </row>
    <row r="17" spans="2:35" ht="15.75" customHeight="1" thickBot="1">
      <c r="B17" s="593" t="s">
        <v>162</v>
      </c>
      <c r="AB17" s="574"/>
      <c r="AC17" s="586"/>
      <c r="AD17" s="217" t="s">
        <v>298</v>
      </c>
      <c r="AE17" s="219" t="s">
        <v>274</v>
      </c>
      <c r="AF17" s="196">
        <v>2132.1</v>
      </c>
      <c r="AG17" s="196">
        <v>2165.6174000000001</v>
      </c>
      <c r="AH17" s="210">
        <f t="shared" si="0"/>
        <v>1.0157203695886685</v>
      </c>
      <c r="AI17" s="187"/>
    </row>
    <row r="18" spans="2:35" ht="15.75" customHeight="1">
      <c r="AB18" s="574"/>
      <c r="AC18" s="586"/>
      <c r="AD18" s="217" t="s">
        <v>299</v>
      </c>
      <c r="AE18" s="219" t="s">
        <v>275</v>
      </c>
      <c r="AF18" s="196">
        <v>740.59999999999991</v>
      </c>
      <c r="AG18" s="196">
        <v>813</v>
      </c>
      <c r="AH18" s="210">
        <f t="shared" si="0"/>
        <v>1.0977585741290847</v>
      </c>
      <c r="AI18" s="187"/>
    </row>
    <row r="19" spans="2:35" ht="15.75" customHeight="1">
      <c r="AB19" s="574"/>
      <c r="AC19" s="586"/>
      <c r="AD19" s="217" t="s">
        <v>300</v>
      </c>
      <c r="AE19" s="219" t="s">
        <v>276</v>
      </c>
      <c r="AF19" s="196">
        <v>619.84999999999991</v>
      </c>
      <c r="AG19" s="196">
        <v>589.68730000000005</v>
      </c>
      <c r="AH19" s="210">
        <f t="shared" si="0"/>
        <v>0.95133871097846279</v>
      </c>
      <c r="AI19" s="187"/>
    </row>
    <row r="20" spans="2:35" ht="15.75" customHeight="1">
      <c r="AB20" s="574"/>
      <c r="AC20" s="586"/>
      <c r="AD20" s="217" t="s">
        <v>301</v>
      </c>
      <c r="AE20" s="219" t="s">
        <v>277</v>
      </c>
      <c r="AF20" s="196">
        <v>2479.9749999999999</v>
      </c>
      <c r="AG20" s="196">
        <v>2452.7296999999999</v>
      </c>
      <c r="AH20" s="210">
        <f t="shared" si="0"/>
        <v>0.98901388118831846</v>
      </c>
      <c r="AI20" s="187"/>
    </row>
    <row r="21" spans="2:35" ht="15.75" customHeight="1">
      <c r="AB21" s="574"/>
      <c r="AC21" s="586"/>
      <c r="AD21" s="217" t="s">
        <v>302</v>
      </c>
      <c r="AE21" s="219" t="s">
        <v>278</v>
      </c>
      <c r="AF21" s="196">
        <v>-322.57499999999999</v>
      </c>
      <c r="AG21" s="196">
        <v>-267.5394</v>
      </c>
      <c r="AH21" s="210" t="str">
        <f t="shared" si="0"/>
        <v>-</v>
      </c>
      <c r="AI21" s="187"/>
    </row>
    <row r="22" spans="2:35" ht="15.75" customHeight="1" thickBot="1">
      <c r="AB22" s="575"/>
      <c r="AC22" s="587"/>
      <c r="AD22" s="221" t="s">
        <v>303</v>
      </c>
      <c r="AE22" s="220" t="s">
        <v>279</v>
      </c>
      <c r="AF22" s="197">
        <v>1537.55</v>
      </c>
      <c r="AG22" s="197">
        <v>1515.6831</v>
      </c>
      <c r="AH22" s="211">
        <f t="shared" si="0"/>
        <v>0.98577808851744664</v>
      </c>
      <c r="AI22" s="189"/>
    </row>
    <row r="23" spans="2:35" ht="15.75" customHeight="1" thickTop="1">
      <c r="AB23" s="573" t="s">
        <v>283</v>
      </c>
      <c r="AC23" s="588" t="s">
        <v>292</v>
      </c>
      <c r="AD23" s="215" t="s">
        <v>294</v>
      </c>
      <c r="AE23" s="216" t="s">
        <v>270</v>
      </c>
      <c r="AF23" s="195">
        <v>1683.5</v>
      </c>
      <c r="AG23" s="195">
        <v>1529.7</v>
      </c>
      <c r="AH23" s="212">
        <f t="shared" si="0"/>
        <v>0.90864270864270869</v>
      </c>
      <c r="AI23" s="190"/>
    </row>
    <row r="24" spans="2:35" ht="15.75" customHeight="1">
      <c r="AB24" s="574"/>
      <c r="AC24" s="586"/>
      <c r="AD24" s="217" t="s">
        <v>295</v>
      </c>
      <c r="AE24" s="218" t="s">
        <v>271</v>
      </c>
      <c r="AF24" s="196">
        <v>-203.54999999999998</v>
      </c>
      <c r="AG24" s="196">
        <v>-195</v>
      </c>
      <c r="AH24" s="210" t="str">
        <f t="shared" si="0"/>
        <v>-</v>
      </c>
      <c r="AI24" s="187"/>
    </row>
    <row r="25" spans="2:35" ht="15.75" customHeight="1">
      <c r="AB25" s="574"/>
      <c r="AC25" s="586"/>
      <c r="AD25" s="217" t="s">
        <v>296</v>
      </c>
      <c r="AE25" s="218" t="s">
        <v>272</v>
      </c>
      <c r="AF25" s="196">
        <v>1300.6499999999999</v>
      </c>
      <c r="AG25" s="196">
        <v>1147.4000000000001</v>
      </c>
      <c r="AH25" s="210">
        <f t="shared" si="0"/>
        <v>0.88217429746665144</v>
      </c>
      <c r="AI25" s="187"/>
    </row>
    <row r="26" spans="2:35" ht="15.75" customHeight="1">
      <c r="AB26" s="574"/>
      <c r="AC26" s="586"/>
      <c r="AD26" s="217" t="s">
        <v>297</v>
      </c>
      <c r="AE26" s="219" t="s">
        <v>273</v>
      </c>
      <c r="AF26" s="196">
        <v>192.62499999999997</v>
      </c>
      <c r="AG26" s="196">
        <v>239</v>
      </c>
      <c r="AH26" s="210" t="str">
        <f t="shared" si="0"/>
        <v>-</v>
      </c>
      <c r="AI26" s="187"/>
    </row>
    <row r="27" spans="2:35" ht="15.75" customHeight="1">
      <c r="AB27" s="574"/>
      <c r="AC27" s="586"/>
      <c r="AD27" s="217" t="s">
        <v>298</v>
      </c>
      <c r="AE27" s="219" t="s">
        <v>274</v>
      </c>
      <c r="AF27" s="196">
        <v>1697.3999999999999</v>
      </c>
      <c r="AG27" s="196">
        <v>1604.9113</v>
      </c>
      <c r="AH27" s="210">
        <f t="shared" si="0"/>
        <v>0.94551154707199248</v>
      </c>
      <c r="AI27" s="187"/>
    </row>
    <row r="28" spans="2:35" ht="15.75" customHeight="1">
      <c r="AB28" s="574"/>
      <c r="AC28" s="586"/>
      <c r="AD28" s="217" t="s">
        <v>299</v>
      </c>
      <c r="AE28" s="219" t="s">
        <v>275</v>
      </c>
      <c r="AF28" s="196">
        <v>561.19999999999993</v>
      </c>
      <c r="AG28" s="196">
        <v>597</v>
      </c>
      <c r="AH28" s="210">
        <f t="shared" si="0"/>
        <v>1.0637918745545261</v>
      </c>
      <c r="AI28" s="187"/>
    </row>
    <row r="29" spans="2:35" ht="15.75" customHeight="1">
      <c r="AB29" s="574"/>
      <c r="AC29" s="586"/>
      <c r="AD29" s="217" t="s">
        <v>300</v>
      </c>
      <c r="AE29" s="219" t="s">
        <v>276</v>
      </c>
      <c r="AF29" s="196">
        <v>495.07499999999999</v>
      </c>
      <c r="AG29" s="196">
        <v>436.17790000000002</v>
      </c>
      <c r="AH29" s="210" t="str">
        <f t="shared" si="0"/>
        <v>-</v>
      </c>
      <c r="AI29" s="187"/>
    </row>
    <row r="30" spans="2:35" ht="15.75" customHeight="1">
      <c r="AB30" s="574"/>
      <c r="AC30" s="586"/>
      <c r="AD30" s="217" t="s">
        <v>301</v>
      </c>
      <c r="AE30" s="219" t="s">
        <v>277</v>
      </c>
      <c r="AF30" s="196">
        <v>1999.2749999999999</v>
      </c>
      <c r="AG30" s="196">
        <v>1833.0508</v>
      </c>
      <c r="AH30" s="210">
        <f t="shared" si="0"/>
        <v>0.91685776093834015</v>
      </c>
      <c r="AI30" s="187"/>
    </row>
    <row r="31" spans="2:35" ht="15.75" customHeight="1">
      <c r="AB31" s="574"/>
      <c r="AC31" s="586"/>
      <c r="AD31" s="217" t="s">
        <v>302</v>
      </c>
      <c r="AE31" s="219" t="s">
        <v>278</v>
      </c>
      <c r="AF31" s="196">
        <v>-279.45</v>
      </c>
      <c r="AG31" s="196">
        <v>-220.4854</v>
      </c>
      <c r="AH31" s="210" t="str">
        <f t="shared" si="0"/>
        <v>-</v>
      </c>
      <c r="AI31" s="187"/>
    </row>
    <row r="32" spans="2:35" ht="15.75" customHeight="1" thickBot="1">
      <c r="AB32" s="575"/>
      <c r="AC32" s="587"/>
      <c r="AD32" s="221" t="s">
        <v>303</v>
      </c>
      <c r="AE32" s="220" t="s">
        <v>279</v>
      </c>
      <c r="AF32" s="197">
        <v>1224.75</v>
      </c>
      <c r="AG32" s="197">
        <v>1116.6614999999999</v>
      </c>
      <c r="AH32" s="211">
        <f t="shared" si="0"/>
        <v>0.91174647887323934</v>
      </c>
      <c r="AI32" s="189"/>
    </row>
    <row r="33" spans="28:35" ht="15.75" customHeight="1" thickTop="1">
      <c r="AB33" s="573" t="s">
        <v>284</v>
      </c>
      <c r="AC33" s="588" t="s">
        <v>291</v>
      </c>
      <c r="AD33" s="215" t="s">
        <v>294</v>
      </c>
      <c r="AE33" s="216" t="s">
        <v>270</v>
      </c>
      <c r="AF33" s="195">
        <v>2200</v>
      </c>
      <c r="AG33" s="195">
        <v>1911.9</v>
      </c>
      <c r="AH33" s="212">
        <f t="shared" si="0"/>
        <v>0.86904545454545457</v>
      </c>
      <c r="AI33" s="190"/>
    </row>
    <row r="34" spans="28:35" ht="15.75" customHeight="1">
      <c r="AB34" s="574"/>
      <c r="AC34" s="586"/>
      <c r="AD34" s="217" t="s">
        <v>295</v>
      </c>
      <c r="AE34" s="218" t="s">
        <v>271</v>
      </c>
      <c r="AF34" s="196">
        <v>-277.14999999999998</v>
      </c>
      <c r="AG34" s="196">
        <v>-267</v>
      </c>
      <c r="AH34" s="210" t="str">
        <f t="shared" si="0"/>
        <v>-</v>
      </c>
      <c r="AI34" s="187"/>
    </row>
    <row r="35" spans="28:35" ht="15.75" customHeight="1">
      <c r="AB35" s="574"/>
      <c r="AC35" s="586"/>
      <c r="AD35" s="217" t="s">
        <v>296</v>
      </c>
      <c r="AE35" s="218" t="s">
        <v>272</v>
      </c>
      <c r="AF35" s="196">
        <v>1688.1999999999998</v>
      </c>
      <c r="AG35" s="196">
        <v>1438.1</v>
      </c>
      <c r="AH35" s="210">
        <f t="shared" ref="AH35:AH66" si="1">IF(AND(ABS(AF35)&lt;=$AK$3,ABS(AG35)&lt;$AK$3),"-",AG35/AF35)</f>
        <v>0.851854045729179</v>
      </c>
      <c r="AI35" s="187"/>
    </row>
    <row r="36" spans="28:35" ht="15.75" customHeight="1">
      <c r="AB36" s="574"/>
      <c r="AC36" s="586"/>
      <c r="AD36" s="217" t="s">
        <v>297</v>
      </c>
      <c r="AE36" s="219" t="s">
        <v>273</v>
      </c>
      <c r="AF36" s="196">
        <v>104.64999999999999</v>
      </c>
      <c r="AG36" s="196">
        <v>230</v>
      </c>
      <c r="AH36" s="210" t="str">
        <f t="shared" si="1"/>
        <v>-</v>
      </c>
      <c r="AI36" s="187"/>
    </row>
    <row r="37" spans="28:35" ht="15.75" customHeight="1">
      <c r="AB37" s="574"/>
      <c r="AC37" s="586"/>
      <c r="AD37" s="217" t="s">
        <v>298</v>
      </c>
      <c r="AE37" s="219" t="s">
        <v>274</v>
      </c>
      <c r="AF37" s="196">
        <v>2071.1499999999996</v>
      </c>
      <c r="AG37" s="196">
        <v>1932.3829000000001</v>
      </c>
      <c r="AH37" s="210">
        <f t="shared" si="1"/>
        <v>0.93299997585882255</v>
      </c>
      <c r="AI37" s="187"/>
    </row>
    <row r="38" spans="28:35" ht="15.75" customHeight="1">
      <c r="AB38" s="574"/>
      <c r="AC38" s="586"/>
      <c r="AD38" s="217" t="s">
        <v>299</v>
      </c>
      <c r="AE38" s="219" t="s">
        <v>275</v>
      </c>
      <c r="AF38" s="196">
        <v>574.42499999999995</v>
      </c>
      <c r="AG38" s="196">
        <v>668</v>
      </c>
      <c r="AH38" s="210">
        <f t="shared" si="1"/>
        <v>1.1629020324672499</v>
      </c>
      <c r="AI38" s="187"/>
    </row>
    <row r="39" spans="28:35" ht="15.75" customHeight="1">
      <c r="AB39" s="574"/>
      <c r="AC39" s="586"/>
      <c r="AD39" s="217" t="s">
        <v>300</v>
      </c>
      <c r="AE39" s="219" t="s">
        <v>276</v>
      </c>
      <c r="AF39" s="196">
        <v>827.99999999999989</v>
      </c>
      <c r="AG39" s="196">
        <v>691.84630000000004</v>
      </c>
      <c r="AH39" s="210">
        <f t="shared" si="1"/>
        <v>0.83556316425120791</v>
      </c>
      <c r="AI39" s="187"/>
    </row>
    <row r="40" spans="28:35" ht="15.75" customHeight="1">
      <c r="AB40" s="574"/>
      <c r="AC40" s="586"/>
      <c r="AD40" s="217" t="s">
        <v>301</v>
      </c>
      <c r="AE40" s="219" t="s">
        <v>277</v>
      </c>
      <c r="AF40" s="196">
        <v>2793.9249999999997</v>
      </c>
      <c r="AG40" s="196">
        <v>2385.3085999999998</v>
      </c>
      <c r="AH40" s="210">
        <f t="shared" si="1"/>
        <v>0.85374825737985094</v>
      </c>
      <c r="AI40" s="187"/>
    </row>
    <row r="41" spans="28:35" ht="15.75" customHeight="1">
      <c r="AB41" s="574"/>
      <c r="AC41" s="586"/>
      <c r="AD41" s="217" t="s">
        <v>302</v>
      </c>
      <c r="AE41" s="219" t="s">
        <v>278</v>
      </c>
      <c r="AF41" s="196">
        <v>-606.04999999999995</v>
      </c>
      <c r="AG41" s="196">
        <v>-434.34559999999999</v>
      </c>
      <c r="AH41" s="210">
        <f t="shared" si="1"/>
        <v>0.71668278194868418</v>
      </c>
      <c r="AI41" s="187"/>
    </row>
    <row r="42" spans="28:35" ht="15.75" customHeight="1" thickBot="1">
      <c r="AB42" s="575"/>
      <c r="AC42" s="587"/>
      <c r="AD42" s="221" t="s">
        <v>303</v>
      </c>
      <c r="AE42" s="220" t="s">
        <v>279</v>
      </c>
      <c r="AF42" s="197">
        <v>1359.875</v>
      </c>
      <c r="AG42" s="197">
        <v>1270.7349999999999</v>
      </c>
      <c r="AH42" s="211">
        <f t="shared" si="1"/>
        <v>0.93444985752366938</v>
      </c>
      <c r="AI42" s="189"/>
    </row>
    <row r="43" spans="28:35" ht="15.75" customHeight="1" thickTop="1">
      <c r="AB43" s="573" t="s">
        <v>285</v>
      </c>
      <c r="AC43" s="588" t="s">
        <v>293</v>
      </c>
      <c r="AD43" s="215" t="s">
        <v>294</v>
      </c>
      <c r="AE43" s="216" t="s">
        <v>270</v>
      </c>
      <c r="AF43" s="195">
        <v>2774</v>
      </c>
      <c r="AG43" s="195">
        <v>2510.5</v>
      </c>
      <c r="AH43" s="212">
        <f t="shared" si="1"/>
        <v>0.90501081470800293</v>
      </c>
      <c r="AI43" s="190"/>
    </row>
    <row r="44" spans="28:35" ht="15.75" customHeight="1">
      <c r="AB44" s="574"/>
      <c r="AC44" s="586"/>
      <c r="AD44" s="217" t="s">
        <v>295</v>
      </c>
      <c r="AE44" s="218" t="s">
        <v>271</v>
      </c>
      <c r="AF44" s="196">
        <v>-378.92499999999995</v>
      </c>
      <c r="AG44" s="196">
        <v>-318</v>
      </c>
      <c r="AH44" s="210" t="str">
        <f t="shared" si="1"/>
        <v>-</v>
      </c>
      <c r="AI44" s="187"/>
    </row>
    <row r="45" spans="28:35" ht="15.75" customHeight="1">
      <c r="AB45" s="574"/>
      <c r="AC45" s="586"/>
      <c r="AD45" s="217" t="s">
        <v>296</v>
      </c>
      <c r="AE45" s="218" t="s">
        <v>272</v>
      </c>
      <c r="AF45" s="196">
        <v>2099.3249999999998</v>
      </c>
      <c r="AG45" s="196">
        <v>1932</v>
      </c>
      <c r="AH45" s="210">
        <f t="shared" si="1"/>
        <v>0.92029580936729671</v>
      </c>
      <c r="AI45" s="187"/>
    </row>
    <row r="46" spans="28:35" ht="15.75" customHeight="1">
      <c r="AB46" s="574"/>
      <c r="AC46" s="586"/>
      <c r="AD46" s="217" t="s">
        <v>297</v>
      </c>
      <c r="AE46" s="219" t="s">
        <v>273</v>
      </c>
      <c r="AF46" s="196">
        <v>614.09999999999991</v>
      </c>
      <c r="AG46" s="196">
        <v>519</v>
      </c>
      <c r="AH46" s="210">
        <f t="shared" si="1"/>
        <v>0.84513922813873976</v>
      </c>
      <c r="AI46" s="187"/>
    </row>
    <row r="47" spans="28:35" ht="15.75" customHeight="1">
      <c r="AB47" s="574"/>
      <c r="AC47" s="586"/>
      <c r="AD47" s="217" t="s">
        <v>298</v>
      </c>
      <c r="AE47" s="219" t="s">
        <v>274</v>
      </c>
      <c r="AF47" s="196">
        <v>3092.9249999999997</v>
      </c>
      <c r="AG47" s="196">
        <v>2744.9396999999999</v>
      </c>
      <c r="AH47" s="210">
        <f t="shared" si="1"/>
        <v>0.88748990033705966</v>
      </c>
      <c r="AI47" s="187"/>
    </row>
    <row r="48" spans="28:35" ht="15.75" customHeight="1">
      <c r="AB48" s="574"/>
      <c r="AC48" s="586"/>
      <c r="AD48" s="217" t="s">
        <v>299</v>
      </c>
      <c r="AE48" s="219" t="s">
        <v>275</v>
      </c>
      <c r="AF48" s="196">
        <v>1301.8</v>
      </c>
      <c r="AG48" s="196">
        <v>1064</v>
      </c>
      <c r="AH48" s="210">
        <f t="shared" si="1"/>
        <v>0.81732985097557231</v>
      </c>
      <c r="AI48" s="187"/>
    </row>
    <row r="49" spans="28:35" ht="15.75" customHeight="1">
      <c r="AB49" s="574"/>
      <c r="AC49" s="586"/>
      <c r="AD49" s="217" t="s">
        <v>300</v>
      </c>
      <c r="AE49" s="219" t="s">
        <v>276</v>
      </c>
      <c r="AF49" s="196">
        <v>691.15</v>
      </c>
      <c r="AG49" s="196">
        <v>638.2663</v>
      </c>
      <c r="AH49" s="210">
        <f t="shared" si="1"/>
        <v>0.92348448238443182</v>
      </c>
      <c r="AI49" s="187"/>
    </row>
    <row r="50" spans="28:35" ht="15.75" customHeight="1">
      <c r="AB50" s="574"/>
      <c r="AC50" s="586"/>
      <c r="AD50" s="217" t="s">
        <v>301</v>
      </c>
      <c r="AE50" s="219" t="s">
        <v>277</v>
      </c>
      <c r="AF50" s="196">
        <v>3169.9749999999999</v>
      </c>
      <c r="AG50" s="196">
        <v>2875.1554999999998</v>
      </c>
      <c r="AH50" s="210">
        <f t="shared" si="1"/>
        <v>0.90699626968666947</v>
      </c>
      <c r="AI50" s="187"/>
    </row>
    <row r="51" spans="28:35" ht="15.75" customHeight="1">
      <c r="AB51" s="574"/>
      <c r="AC51" s="586"/>
      <c r="AD51" s="217" t="s">
        <v>302</v>
      </c>
      <c r="AE51" s="219" t="s">
        <v>278</v>
      </c>
      <c r="AF51" s="196">
        <v>-149.5</v>
      </c>
      <c r="AG51" s="196">
        <v>-167.69990000000001</v>
      </c>
      <c r="AH51" s="210" t="str">
        <f t="shared" si="1"/>
        <v>-</v>
      </c>
      <c r="AI51" s="187"/>
    </row>
    <row r="52" spans="28:35" ht="15.75" customHeight="1" thickBot="1">
      <c r="AB52" s="575"/>
      <c r="AC52" s="587"/>
      <c r="AD52" s="221" t="s">
        <v>303</v>
      </c>
      <c r="AE52" s="220" t="s">
        <v>279</v>
      </c>
      <c r="AF52" s="197">
        <v>2329.8999999999996</v>
      </c>
      <c r="AG52" s="197">
        <v>2061.8582000000001</v>
      </c>
      <c r="AH52" s="211">
        <f t="shared" si="1"/>
        <v>0.88495566333319042</v>
      </c>
      <c r="AI52" s="189"/>
    </row>
    <row r="53" spans="28:35" ht="15.75" customHeight="1" thickTop="1">
      <c r="AB53" s="573" t="s">
        <v>265</v>
      </c>
      <c r="AC53" s="585" t="s">
        <v>290</v>
      </c>
      <c r="AD53" s="215" t="s">
        <v>294</v>
      </c>
      <c r="AE53" s="216" t="s">
        <v>270</v>
      </c>
      <c r="AF53" s="195">
        <v>2519</v>
      </c>
      <c r="AG53" s="195">
        <v>2220.8000000000002</v>
      </c>
      <c r="AH53" s="212">
        <f t="shared" si="1"/>
        <v>0.88161969035331489</v>
      </c>
      <c r="AI53" s="190"/>
    </row>
    <row r="54" spans="28:35" ht="15.75" customHeight="1">
      <c r="AB54" s="574"/>
      <c r="AC54" s="586"/>
      <c r="AD54" s="217" t="s">
        <v>295</v>
      </c>
      <c r="AE54" s="218" t="s">
        <v>271</v>
      </c>
      <c r="AF54" s="196">
        <v>499.67499999999995</v>
      </c>
      <c r="AG54" s="196">
        <v>428</v>
      </c>
      <c r="AH54" s="210" t="str">
        <f t="shared" si="1"/>
        <v>-</v>
      </c>
      <c r="AI54" s="187"/>
    </row>
    <row r="55" spans="28:35" ht="15.75" customHeight="1">
      <c r="AB55" s="574"/>
      <c r="AC55" s="586"/>
      <c r="AD55" s="217" t="s">
        <v>296</v>
      </c>
      <c r="AE55" s="218" t="s">
        <v>272</v>
      </c>
      <c r="AF55" s="196">
        <v>2749.6499999999996</v>
      </c>
      <c r="AG55" s="196">
        <v>2400.6</v>
      </c>
      <c r="AH55" s="210">
        <f t="shared" si="1"/>
        <v>0.87305657083628829</v>
      </c>
      <c r="AI55" s="187"/>
    </row>
    <row r="56" spans="28:35" ht="15.75" customHeight="1">
      <c r="AB56" s="574"/>
      <c r="AC56" s="586"/>
      <c r="AD56" s="217" t="s">
        <v>297</v>
      </c>
      <c r="AE56" s="219" t="s">
        <v>273</v>
      </c>
      <c r="AF56" s="196">
        <v>-1188</v>
      </c>
      <c r="AG56" s="196">
        <v>-1299</v>
      </c>
      <c r="AH56" s="210">
        <f t="shared" si="1"/>
        <v>1.0934343434343434</v>
      </c>
      <c r="AI56" s="187"/>
    </row>
    <row r="57" spans="28:35" ht="15.75" customHeight="1">
      <c r="AB57" s="574"/>
      <c r="AC57" s="586"/>
      <c r="AD57" s="217" t="s">
        <v>298</v>
      </c>
      <c r="AE57" s="219" t="s">
        <v>274</v>
      </c>
      <c r="AF57" s="196">
        <v>611.79999999999995</v>
      </c>
      <c r="AG57" s="196">
        <v>600.59529999999995</v>
      </c>
      <c r="AH57" s="210">
        <f t="shared" si="1"/>
        <v>0.98168568159529257</v>
      </c>
      <c r="AI57" s="187"/>
    </row>
    <row r="58" spans="28:35" ht="15.75" customHeight="1">
      <c r="AB58" s="574"/>
      <c r="AC58" s="586"/>
      <c r="AD58" s="217" t="s">
        <v>299</v>
      </c>
      <c r="AE58" s="219" t="s">
        <v>275</v>
      </c>
      <c r="AF58" s="196">
        <v>-2187</v>
      </c>
      <c r="AG58" s="196">
        <v>-2206</v>
      </c>
      <c r="AH58" s="210">
        <f t="shared" si="1"/>
        <v>1.0086877000457248</v>
      </c>
      <c r="AI58" s="187"/>
    </row>
    <row r="59" spans="28:35" ht="15.75" customHeight="1">
      <c r="AB59" s="574"/>
      <c r="AC59" s="586"/>
      <c r="AD59" s="217" t="s">
        <v>300</v>
      </c>
      <c r="AE59" s="219" t="s">
        <v>276</v>
      </c>
      <c r="AF59" s="196">
        <v>382.95</v>
      </c>
      <c r="AG59" s="196">
        <v>363.03870000000001</v>
      </c>
      <c r="AH59" s="210" t="str">
        <f t="shared" si="1"/>
        <v>-</v>
      </c>
      <c r="AI59" s="187"/>
    </row>
    <row r="60" spans="28:35" ht="15.75" customHeight="1">
      <c r="AB60" s="574"/>
      <c r="AC60" s="586"/>
      <c r="AD60" s="217" t="s">
        <v>301</v>
      </c>
      <c r="AE60" s="219" t="s">
        <v>277</v>
      </c>
      <c r="AF60" s="196">
        <v>2632.9249999999997</v>
      </c>
      <c r="AG60" s="196">
        <v>2305.6113</v>
      </c>
      <c r="AH60" s="210">
        <f t="shared" si="1"/>
        <v>0.87568438143889415</v>
      </c>
      <c r="AI60" s="187"/>
    </row>
    <row r="61" spans="28:35" ht="15.75" customHeight="1">
      <c r="AB61" s="574"/>
      <c r="AC61" s="586"/>
      <c r="AD61" s="217" t="s">
        <v>302</v>
      </c>
      <c r="AE61" s="219" t="s">
        <v>278</v>
      </c>
      <c r="AF61" s="196">
        <v>-995</v>
      </c>
      <c r="AG61" s="196">
        <v>-905.37109999999996</v>
      </c>
      <c r="AH61" s="210">
        <f t="shared" si="1"/>
        <v>0.90992070351758791</v>
      </c>
      <c r="AI61" s="187"/>
    </row>
    <row r="62" spans="28:35" ht="15.75" customHeight="1" thickBot="1">
      <c r="AB62" s="575"/>
      <c r="AC62" s="587"/>
      <c r="AD62" s="221" t="s">
        <v>303</v>
      </c>
      <c r="AE62" s="220" t="s">
        <v>279</v>
      </c>
      <c r="AF62" s="197">
        <v>1139.0749999999998</v>
      </c>
      <c r="AG62" s="197">
        <v>1030.1487</v>
      </c>
      <c r="AH62" s="211">
        <f t="shared" si="1"/>
        <v>0.90437302196958069</v>
      </c>
      <c r="AI62" s="189"/>
    </row>
    <row r="63" spans="28:35" ht="15.75" customHeight="1" thickTop="1">
      <c r="AB63" s="573" t="s">
        <v>266</v>
      </c>
      <c r="AC63" s="585" t="s">
        <v>290</v>
      </c>
      <c r="AD63" s="215" t="s">
        <v>294</v>
      </c>
      <c r="AE63" s="216" t="s">
        <v>270</v>
      </c>
      <c r="AF63" s="195">
        <v>2269</v>
      </c>
      <c r="AG63" s="195">
        <v>1899.7</v>
      </c>
      <c r="AH63" s="212">
        <f t="shared" si="1"/>
        <v>0.83724107536359627</v>
      </c>
      <c r="AI63" s="190"/>
    </row>
    <row r="64" spans="28:35" ht="15.75" customHeight="1">
      <c r="AB64" s="574"/>
      <c r="AC64" s="586"/>
      <c r="AD64" s="217" t="s">
        <v>295</v>
      </c>
      <c r="AE64" s="218" t="s">
        <v>271</v>
      </c>
      <c r="AF64" s="196">
        <v>443.9</v>
      </c>
      <c r="AG64" s="196">
        <v>360</v>
      </c>
      <c r="AH64" s="210" t="str">
        <f t="shared" si="1"/>
        <v>-</v>
      </c>
      <c r="AI64" s="187"/>
    </row>
    <row r="65" spans="28:35" ht="15.75" customHeight="1">
      <c r="AB65" s="574"/>
      <c r="AC65" s="586"/>
      <c r="AD65" s="217" t="s">
        <v>296</v>
      </c>
      <c r="AE65" s="218" t="s">
        <v>272</v>
      </c>
      <c r="AF65" s="196">
        <v>2471.35</v>
      </c>
      <c r="AG65" s="196">
        <v>2048.3000000000002</v>
      </c>
      <c r="AH65" s="210">
        <f t="shared" si="1"/>
        <v>0.82881825722783109</v>
      </c>
      <c r="AI65" s="187"/>
    </row>
    <row r="66" spans="28:35" ht="15.75" customHeight="1">
      <c r="AB66" s="574"/>
      <c r="AC66" s="586"/>
      <c r="AD66" s="217" t="s">
        <v>297</v>
      </c>
      <c r="AE66" s="219" t="s">
        <v>273</v>
      </c>
      <c r="AF66" s="196">
        <v>-1105</v>
      </c>
      <c r="AG66" s="196">
        <v>-1092</v>
      </c>
      <c r="AH66" s="210">
        <f t="shared" si="1"/>
        <v>0.9882352941176471</v>
      </c>
      <c r="AI66" s="187"/>
    </row>
    <row r="67" spans="28:35" ht="15.75" customHeight="1">
      <c r="AB67" s="574"/>
      <c r="AC67" s="586"/>
      <c r="AD67" s="217" t="s">
        <v>298</v>
      </c>
      <c r="AE67" s="219" t="s">
        <v>274</v>
      </c>
      <c r="AF67" s="196">
        <v>564.65</v>
      </c>
      <c r="AG67" s="196">
        <v>529.83699999999999</v>
      </c>
      <c r="AH67" s="210">
        <f t="shared" ref="AH67" si="2">IF(AND(ABS(AF67)&lt;=$AK$3,ABS(AG67)&lt;$AK$3),"-",AG67/AF67)</f>
        <v>0.93834587797750824</v>
      </c>
      <c r="AI67" s="187"/>
    </row>
    <row r="68" spans="28:35" ht="15.75" customHeight="1">
      <c r="AB68" s="574"/>
      <c r="AC68" s="586"/>
      <c r="AD68" s="217" t="s">
        <v>299</v>
      </c>
      <c r="AE68" s="219" t="s">
        <v>275</v>
      </c>
      <c r="AF68" s="196">
        <v>-1995</v>
      </c>
      <c r="AG68" s="196">
        <v>-1861</v>
      </c>
      <c r="AH68" s="210">
        <f t="shared" ref="AH68:AH102" si="3">IF(AND(ABS(AF68)&lt;=$AK$3,ABS(AG68)&lt;$AK$3),"-",AG68/AF68)</f>
        <v>0.93283208020050123</v>
      </c>
      <c r="AI68" s="187"/>
    </row>
    <row r="69" spans="28:35" ht="15.75" customHeight="1">
      <c r="AB69" s="574"/>
      <c r="AC69" s="586"/>
      <c r="AD69" s="217" t="s">
        <v>300</v>
      </c>
      <c r="AE69" s="219" t="s">
        <v>276</v>
      </c>
      <c r="AF69" s="196">
        <v>355.92499999999995</v>
      </c>
      <c r="AG69" s="196">
        <v>320.36149999999998</v>
      </c>
      <c r="AH69" s="210" t="str">
        <f t="shared" si="3"/>
        <v>-</v>
      </c>
      <c r="AI69" s="187"/>
    </row>
    <row r="70" spans="28:35" ht="15.75" customHeight="1">
      <c r="AB70" s="574"/>
      <c r="AC70" s="586"/>
      <c r="AD70" s="217" t="s">
        <v>301</v>
      </c>
      <c r="AE70" s="219" t="s">
        <v>277</v>
      </c>
      <c r="AF70" s="196">
        <v>2382.7999999999997</v>
      </c>
      <c r="AG70" s="196">
        <v>1983.8434</v>
      </c>
      <c r="AH70" s="210">
        <f t="shared" si="3"/>
        <v>0.83256815511163351</v>
      </c>
      <c r="AI70" s="187"/>
    </row>
    <row r="71" spans="28:35" ht="15.75" customHeight="1">
      <c r="AB71" s="574"/>
      <c r="AC71" s="586"/>
      <c r="AD71" s="217" t="s">
        <v>302</v>
      </c>
      <c r="AE71" s="219" t="s">
        <v>278</v>
      </c>
      <c r="AF71" s="196">
        <v>-1004.525</v>
      </c>
      <c r="AG71" s="196">
        <v>-775.37570000000005</v>
      </c>
      <c r="AH71" s="210">
        <f t="shared" si="3"/>
        <v>0.77188292974291339</v>
      </c>
      <c r="AI71" s="187"/>
    </row>
    <row r="72" spans="28:35" ht="15.75" customHeight="1" thickBot="1">
      <c r="AB72" s="575"/>
      <c r="AC72" s="587"/>
      <c r="AD72" s="221" t="s">
        <v>303</v>
      </c>
      <c r="AE72" s="220" t="s">
        <v>279</v>
      </c>
      <c r="AF72" s="197">
        <v>1021.775</v>
      </c>
      <c r="AG72" s="197">
        <v>878.32510000000002</v>
      </c>
      <c r="AH72" s="211">
        <f t="shared" si="3"/>
        <v>0.85960715421692646</v>
      </c>
      <c r="AI72" s="189"/>
    </row>
    <row r="73" spans="28:35" ht="15.75" customHeight="1" thickTop="1">
      <c r="AB73" s="573" t="s">
        <v>286</v>
      </c>
      <c r="AC73" s="588" t="s">
        <v>292</v>
      </c>
      <c r="AD73" s="215" t="s">
        <v>294</v>
      </c>
      <c r="AE73" s="216" t="s">
        <v>270</v>
      </c>
      <c r="AF73" s="195">
        <v>1728.5</v>
      </c>
      <c r="AG73" s="195">
        <v>1221.5999999999999</v>
      </c>
      <c r="AH73" s="212">
        <f t="shared" si="3"/>
        <v>0.70673994793173267</v>
      </c>
      <c r="AI73" s="190"/>
    </row>
    <row r="74" spans="28:35" ht="15.75" customHeight="1">
      <c r="AB74" s="574"/>
      <c r="AC74" s="586"/>
      <c r="AD74" s="217" t="s">
        <v>295</v>
      </c>
      <c r="AE74" s="218" t="s">
        <v>271</v>
      </c>
      <c r="AF74" s="196">
        <v>327.75</v>
      </c>
      <c r="AG74" s="196">
        <v>229</v>
      </c>
      <c r="AH74" s="210" t="str">
        <f t="shared" si="3"/>
        <v>-</v>
      </c>
      <c r="AI74" s="187"/>
    </row>
    <row r="75" spans="28:35" ht="15.75" customHeight="1">
      <c r="AB75" s="574"/>
      <c r="AC75" s="586"/>
      <c r="AD75" s="217" t="s">
        <v>296</v>
      </c>
      <c r="AE75" s="218" t="s">
        <v>272</v>
      </c>
      <c r="AF75" s="196">
        <v>1872.1999999999998</v>
      </c>
      <c r="AG75" s="196">
        <v>1290.5999999999999</v>
      </c>
      <c r="AH75" s="210">
        <f t="shared" si="3"/>
        <v>0.68934942847986325</v>
      </c>
      <c r="AI75" s="187"/>
    </row>
    <row r="76" spans="28:35" ht="15.75" customHeight="1">
      <c r="AB76" s="574"/>
      <c r="AC76" s="586"/>
      <c r="AD76" s="217" t="s">
        <v>297</v>
      </c>
      <c r="AE76" s="219" t="s">
        <v>273</v>
      </c>
      <c r="AF76" s="196">
        <v>-1086.4624999999999</v>
      </c>
      <c r="AG76" s="196">
        <v>-728</v>
      </c>
      <c r="AH76" s="210">
        <f t="shared" si="3"/>
        <v>0.67006454433540052</v>
      </c>
      <c r="AI76" s="187"/>
    </row>
    <row r="77" spans="28:35" ht="15.75" customHeight="1">
      <c r="AB77" s="574"/>
      <c r="AC77" s="586"/>
      <c r="AD77" s="217" t="s">
        <v>298</v>
      </c>
      <c r="AE77" s="219" t="s">
        <v>274</v>
      </c>
      <c r="AF77" s="196">
        <v>457.98749999999995</v>
      </c>
      <c r="AG77" s="196">
        <v>347.33730000000003</v>
      </c>
      <c r="AH77" s="210" t="str">
        <f t="shared" si="3"/>
        <v>-</v>
      </c>
      <c r="AI77" s="187"/>
    </row>
    <row r="78" spans="28:35" ht="15.75" customHeight="1">
      <c r="AB78" s="574"/>
      <c r="AC78" s="586"/>
      <c r="AD78" s="217" t="s">
        <v>299</v>
      </c>
      <c r="AE78" s="219" t="s">
        <v>275</v>
      </c>
      <c r="AF78" s="196">
        <v>-1188</v>
      </c>
      <c r="AG78" s="196">
        <v>-1286</v>
      </c>
      <c r="AH78" s="210">
        <f t="shared" si="3"/>
        <v>1.0824915824915824</v>
      </c>
      <c r="AI78" s="187"/>
    </row>
    <row r="79" spans="28:35" ht="15.75" customHeight="1">
      <c r="AB79" s="574"/>
      <c r="AC79" s="586"/>
      <c r="AD79" s="217" t="s">
        <v>300</v>
      </c>
      <c r="AE79" s="219" t="s">
        <v>276</v>
      </c>
      <c r="AF79" s="196">
        <v>286.63749999999999</v>
      </c>
      <c r="AG79" s="196">
        <v>242.01060000000001</v>
      </c>
      <c r="AH79" s="210" t="str">
        <f t="shared" si="3"/>
        <v>-</v>
      </c>
      <c r="AI79" s="187"/>
    </row>
    <row r="80" spans="28:35" ht="15.75" customHeight="1">
      <c r="AB80" s="574"/>
      <c r="AC80" s="586"/>
      <c r="AD80" s="217" t="s">
        <v>301</v>
      </c>
      <c r="AE80" s="219" t="s">
        <v>277</v>
      </c>
      <c r="AF80" s="196">
        <v>1830.8</v>
      </c>
      <c r="AG80" s="196">
        <v>1286.7429999999999</v>
      </c>
      <c r="AH80" s="210">
        <f t="shared" si="3"/>
        <v>0.70283100284028843</v>
      </c>
      <c r="AI80" s="187"/>
    </row>
    <row r="81" spans="28:35" ht="15.75" customHeight="1">
      <c r="AB81" s="574"/>
      <c r="AC81" s="586"/>
      <c r="AD81" s="217" t="s">
        <v>302</v>
      </c>
      <c r="AE81" s="219" t="s">
        <v>278</v>
      </c>
      <c r="AF81" s="196">
        <v>-600</v>
      </c>
      <c r="AG81" s="196">
        <v>-552.54369999999994</v>
      </c>
      <c r="AH81" s="210">
        <f t="shared" si="3"/>
        <v>0.92090616666666658</v>
      </c>
      <c r="AI81" s="187"/>
    </row>
    <row r="82" spans="28:35" ht="15.75" customHeight="1" thickBot="1">
      <c r="AB82" s="575"/>
      <c r="AC82" s="587"/>
      <c r="AD82" s="221" t="s">
        <v>303</v>
      </c>
      <c r="AE82" s="220" t="s">
        <v>279</v>
      </c>
      <c r="AF82" s="197">
        <v>779.69999999999993</v>
      </c>
      <c r="AG82" s="197">
        <v>538.68409999999994</v>
      </c>
      <c r="AH82" s="211">
        <f t="shared" si="3"/>
        <v>0.6908863665512377</v>
      </c>
      <c r="AI82" s="189"/>
    </row>
    <row r="83" spans="28:35" ht="15.75" customHeight="1" thickTop="1">
      <c r="AB83" s="573" t="s">
        <v>287</v>
      </c>
      <c r="AC83" s="588" t="s">
        <v>291</v>
      </c>
      <c r="AD83" s="215" t="s">
        <v>294</v>
      </c>
      <c r="AE83" s="216" t="s">
        <v>270</v>
      </c>
      <c r="AF83" s="195">
        <v>2807.5</v>
      </c>
      <c r="AG83" s="195">
        <v>2393.1</v>
      </c>
      <c r="AH83" s="212">
        <f t="shared" si="3"/>
        <v>0.85239536954585926</v>
      </c>
      <c r="AI83" s="190"/>
    </row>
    <row r="84" spans="28:35" ht="15.75" customHeight="1">
      <c r="AB84" s="574"/>
      <c r="AC84" s="586"/>
      <c r="AD84" s="217" t="s">
        <v>295</v>
      </c>
      <c r="AE84" s="218" t="s">
        <v>271</v>
      </c>
      <c r="AF84" s="196">
        <v>461.72499999999997</v>
      </c>
      <c r="AG84" s="196">
        <v>355</v>
      </c>
      <c r="AH84" s="210" t="str">
        <f t="shared" si="3"/>
        <v>-</v>
      </c>
      <c r="AI84" s="187"/>
    </row>
    <row r="85" spans="28:35" ht="15.75" customHeight="1">
      <c r="AB85" s="574"/>
      <c r="AC85" s="586"/>
      <c r="AD85" s="217" t="s">
        <v>296</v>
      </c>
      <c r="AE85" s="218" t="s">
        <v>272</v>
      </c>
      <c r="AF85" s="196">
        <v>2970.45</v>
      </c>
      <c r="AG85" s="196">
        <v>2485.9</v>
      </c>
      <c r="AH85" s="210">
        <f t="shared" si="3"/>
        <v>0.83687656752343931</v>
      </c>
      <c r="AI85" s="187"/>
    </row>
    <row r="86" spans="28:35" ht="15.75" customHeight="1">
      <c r="AB86" s="574"/>
      <c r="AC86" s="586"/>
      <c r="AD86" s="217" t="s">
        <v>297</v>
      </c>
      <c r="AE86" s="219" t="s">
        <v>273</v>
      </c>
      <c r="AF86" s="196">
        <v>-1258</v>
      </c>
      <c r="AG86" s="196">
        <v>-1101</v>
      </c>
      <c r="AH86" s="210">
        <f t="shared" si="3"/>
        <v>0.87519872813990462</v>
      </c>
      <c r="AI86" s="187"/>
    </row>
    <row r="87" spans="28:35" ht="15.75" customHeight="1">
      <c r="AB87" s="574"/>
      <c r="AC87" s="586"/>
      <c r="AD87" s="217" t="s">
        <v>298</v>
      </c>
      <c r="AE87" s="219" t="s">
        <v>274</v>
      </c>
      <c r="AF87" s="196">
        <v>984.97499999999991</v>
      </c>
      <c r="AG87" s="196">
        <v>989.63679999999999</v>
      </c>
      <c r="AH87" s="210">
        <f t="shared" si="3"/>
        <v>1.0047329120028428</v>
      </c>
      <c r="AI87" s="187"/>
    </row>
    <row r="88" spans="28:35" ht="15.75" customHeight="1">
      <c r="AB88" s="574"/>
      <c r="AC88" s="586"/>
      <c r="AD88" s="217" t="s">
        <v>299</v>
      </c>
      <c r="AE88" s="219" t="s">
        <v>275</v>
      </c>
      <c r="AF88" s="196">
        <v>-1798</v>
      </c>
      <c r="AG88" s="196">
        <v>-1821</v>
      </c>
      <c r="AH88" s="210">
        <f t="shared" si="3"/>
        <v>1.0127919911012235</v>
      </c>
      <c r="AI88" s="187"/>
    </row>
    <row r="89" spans="28:35" ht="15.75" customHeight="1">
      <c r="AB89" s="574"/>
      <c r="AC89" s="586"/>
      <c r="AD89" s="217" t="s">
        <v>300</v>
      </c>
      <c r="AE89" s="219" t="s">
        <v>276</v>
      </c>
      <c r="AF89" s="196">
        <v>300.14999999999998</v>
      </c>
      <c r="AG89" s="196">
        <v>264.2783</v>
      </c>
      <c r="AH89" s="210" t="str">
        <f t="shared" si="3"/>
        <v>-</v>
      </c>
      <c r="AI89" s="187"/>
    </row>
    <row r="90" spans="28:35" ht="15.75" customHeight="1">
      <c r="AB90" s="574"/>
      <c r="AC90" s="586"/>
      <c r="AD90" s="217" t="s">
        <v>301</v>
      </c>
      <c r="AE90" s="219" t="s">
        <v>277</v>
      </c>
      <c r="AF90" s="196">
        <v>2808.2999999999997</v>
      </c>
      <c r="AG90" s="196">
        <v>2370.8930999999998</v>
      </c>
      <c r="AH90" s="210">
        <f t="shared" si="3"/>
        <v>0.84424495246234377</v>
      </c>
      <c r="AI90" s="187"/>
    </row>
    <row r="91" spans="28:35" ht="15.75" customHeight="1">
      <c r="AB91" s="574"/>
      <c r="AC91" s="586"/>
      <c r="AD91" s="217" t="s">
        <v>302</v>
      </c>
      <c r="AE91" s="219" t="s">
        <v>278</v>
      </c>
      <c r="AF91" s="196">
        <v>-698</v>
      </c>
      <c r="AG91" s="196">
        <v>-711.32230000000004</v>
      </c>
      <c r="AH91" s="210">
        <f t="shared" si="3"/>
        <v>1.0190863896848139</v>
      </c>
      <c r="AI91" s="187"/>
    </row>
    <row r="92" spans="28:35" ht="15.75" customHeight="1" thickBot="1">
      <c r="AB92" s="575"/>
      <c r="AC92" s="587"/>
      <c r="AD92" s="221" t="s">
        <v>303</v>
      </c>
      <c r="AE92" s="220" t="s">
        <v>279</v>
      </c>
      <c r="AF92" s="197">
        <v>1530.6499999999999</v>
      </c>
      <c r="AG92" s="197">
        <v>1396.4880000000001</v>
      </c>
      <c r="AH92" s="211">
        <f t="shared" si="3"/>
        <v>0.91234965537516755</v>
      </c>
      <c r="AI92" s="189"/>
    </row>
    <row r="93" spans="28:35" ht="15.75" customHeight="1" thickTop="1">
      <c r="AB93" s="573" t="s">
        <v>288</v>
      </c>
      <c r="AC93" s="588" t="s">
        <v>293</v>
      </c>
      <c r="AD93" s="215" t="s">
        <v>294</v>
      </c>
      <c r="AE93" s="216" t="s">
        <v>270</v>
      </c>
      <c r="AF93" s="195">
        <v>2240.5</v>
      </c>
      <c r="AG93" s="195">
        <v>2029.3</v>
      </c>
      <c r="AH93" s="212">
        <f t="shared" si="3"/>
        <v>0.90573532693595182</v>
      </c>
      <c r="AI93" s="190"/>
    </row>
    <row r="94" spans="28:35" ht="15.75" customHeight="1">
      <c r="AB94" s="574"/>
      <c r="AC94" s="586"/>
      <c r="AD94" s="217" t="s">
        <v>295</v>
      </c>
      <c r="AE94" s="218" t="s">
        <v>271</v>
      </c>
      <c r="AF94" s="196">
        <v>565.22499999999991</v>
      </c>
      <c r="AG94" s="196">
        <v>480</v>
      </c>
      <c r="AH94" s="210">
        <f t="shared" si="3"/>
        <v>0.84921933743199629</v>
      </c>
      <c r="AI94" s="187"/>
    </row>
    <row r="95" spans="28:35" ht="15.75" customHeight="1">
      <c r="AB95" s="574"/>
      <c r="AC95" s="586"/>
      <c r="AD95" s="217" t="s">
        <v>296</v>
      </c>
      <c r="AE95" s="218" t="s">
        <v>272</v>
      </c>
      <c r="AF95" s="196">
        <v>2566.7999999999997</v>
      </c>
      <c r="AG95" s="196">
        <v>2251.5</v>
      </c>
      <c r="AH95" s="210">
        <f t="shared" si="3"/>
        <v>0.8771622253389435</v>
      </c>
      <c r="AI95" s="187"/>
    </row>
    <row r="96" spans="28:35" ht="15.75" customHeight="1">
      <c r="AB96" s="574"/>
      <c r="AC96" s="586"/>
      <c r="AD96" s="217" t="s">
        <v>297</v>
      </c>
      <c r="AE96" s="219" t="s">
        <v>273</v>
      </c>
      <c r="AF96" s="196">
        <v>-1395</v>
      </c>
      <c r="AG96" s="196">
        <v>-1441</v>
      </c>
      <c r="AH96" s="210">
        <f t="shared" si="3"/>
        <v>1.0329749103942651</v>
      </c>
      <c r="AI96" s="187"/>
    </row>
    <row r="97" spans="28:35" ht="15.75" customHeight="1">
      <c r="AB97" s="574"/>
      <c r="AC97" s="586"/>
      <c r="AD97" s="217" t="s">
        <v>298</v>
      </c>
      <c r="AE97" s="219" t="s">
        <v>274</v>
      </c>
      <c r="AF97" s="196">
        <v>132.82499999999999</v>
      </c>
      <c r="AG97" s="196">
        <v>269.61919999999998</v>
      </c>
      <c r="AH97" s="210" t="str">
        <f t="shared" si="3"/>
        <v>-</v>
      </c>
      <c r="AI97" s="187"/>
    </row>
    <row r="98" spans="28:35" ht="15.75" customHeight="1">
      <c r="AB98" s="574"/>
      <c r="AC98" s="586"/>
      <c r="AD98" s="217" t="s">
        <v>299</v>
      </c>
      <c r="AE98" s="219" t="s">
        <v>275</v>
      </c>
      <c r="AF98" s="196">
        <v>-2485</v>
      </c>
      <c r="AG98" s="196">
        <v>-2676</v>
      </c>
      <c r="AH98" s="210">
        <f t="shared" si="3"/>
        <v>1.0768611670020121</v>
      </c>
      <c r="AI98" s="187"/>
    </row>
    <row r="99" spans="28:35" ht="15.75" customHeight="1">
      <c r="AB99" s="574"/>
      <c r="AC99" s="586"/>
      <c r="AD99" s="217" t="s">
        <v>300</v>
      </c>
      <c r="AE99" s="219" t="s">
        <v>276</v>
      </c>
      <c r="AF99" s="196">
        <v>543.94999999999993</v>
      </c>
      <c r="AG99" s="196">
        <v>463.97629999999998</v>
      </c>
      <c r="AH99" s="210">
        <f t="shared" si="3"/>
        <v>0.85297600882434055</v>
      </c>
      <c r="AI99" s="187"/>
    </row>
    <row r="100" spans="28:35" ht="15.75" customHeight="1">
      <c r="AB100" s="574"/>
      <c r="AC100" s="586"/>
      <c r="AD100" s="217" t="s">
        <v>301</v>
      </c>
      <c r="AE100" s="219" t="s">
        <v>277</v>
      </c>
      <c r="AF100" s="196">
        <v>2545.5249999999996</v>
      </c>
      <c r="AG100" s="196">
        <v>2201.3474000000001</v>
      </c>
      <c r="AH100" s="210">
        <f t="shared" si="3"/>
        <v>0.8647911138173856</v>
      </c>
      <c r="AI100" s="187"/>
    </row>
    <row r="101" spans="28:35" ht="15.75" customHeight="1">
      <c r="AB101" s="574"/>
      <c r="AC101" s="586"/>
      <c r="AD101" s="217" t="s">
        <v>302</v>
      </c>
      <c r="AE101" s="219" t="s">
        <v>278</v>
      </c>
      <c r="AF101" s="196">
        <v>-1370.2249999999999</v>
      </c>
      <c r="AG101" s="196">
        <v>-1087.2935</v>
      </c>
      <c r="AH101" s="210">
        <f t="shared" si="3"/>
        <v>0.79351456877520121</v>
      </c>
      <c r="AI101" s="187"/>
    </row>
    <row r="102" spans="28:35" ht="15.75" customHeight="1" thickBot="1">
      <c r="AB102" s="576"/>
      <c r="AC102" s="589"/>
      <c r="AD102" s="222" t="s">
        <v>303</v>
      </c>
      <c r="AE102" s="223" t="s">
        <v>279</v>
      </c>
      <c r="AF102" s="198">
        <v>631.92499999999995</v>
      </c>
      <c r="AG102" s="198">
        <v>676.98090000000002</v>
      </c>
      <c r="AH102" s="213">
        <f t="shared" si="3"/>
        <v>1.0712994421806386</v>
      </c>
      <c r="AI102" s="194"/>
    </row>
  </sheetData>
  <mergeCells count="25">
    <mergeCell ref="AC83:AC92"/>
    <mergeCell ref="AC93:AC102"/>
    <mergeCell ref="AD2:AE2"/>
    <mergeCell ref="AC33:AC42"/>
    <mergeCell ref="AC43:AC52"/>
    <mergeCell ref="AC53:AC62"/>
    <mergeCell ref="AC63:AC72"/>
    <mergeCell ref="AC73:AC82"/>
    <mergeCell ref="AC23:AC32"/>
    <mergeCell ref="AB3:AB12"/>
    <mergeCell ref="AB13:AB22"/>
    <mergeCell ref="AB23:AB32"/>
    <mergeCell ref="AB33:AB42"/>
    <mergeCell ref="AK2:AL2"/>
    <mergeCell ref="AK5:AM5"/>
    <mergeCell ref="AK10:AM10"/>
    <mergeCell ref="AC3:AC12"/>
    <mergeCell ref="AC13:AC22"/>
    <mergeCell ref="AB63:AB72"/>
    <mergeCell ref="AB73:AB82"/>
    <mergeCell ref="AB83:AB92"/>
    <mergeCell ref="AB93:AB102"/>
    <mergeCell ref="AB43:AB52"/>
    <mergeCell ref="AB53:AB62"/>
    <mergeCell ref="B8:B16"/>
  </mergeCells>
  <phoneticPr fontId="3" type="noConversion"/>
  <hyperlinks>
    <hyperlink ref="B17" r:id="rId1" xr:uid="{79D629B2-2314-439E-A600-DC9B509ADEC0}"/>
  </hyperlinks>
  <printOptions horizontalCentered="1"/>
  <pageMargins left="0.70866141732283472" right="0.70866141732283472" top="0.74803149606299213" bottom="0.74803149606299213" header="0.31496062992125984" footer="0.31496062992125984"/>
  <pageSetup scale="45" orientation="portrait"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FEM CHECKOUT</vt:lpstr>
      <vt:lpstr>ACCURACY CHECKS - DETAILS</vt:lpstr>
      <vt:lpstr>CORRELATION PLOT</vt:lpstr>
      <vt:lpstr>'CORRELATION PLOT'!Print_Area</vt:lpstr>
      <vt:lpstr>'FEM CHECKOUT'!Print_Area</vt:lpstr>
      <vt:lpstr>'FEM CHECKOUT'!Print_Titles</vt:lpstr>
    </vt:vector>
  </TitlesOfParts>
  <Company>FEA Academy</Company>
  <LinksUpToDate>false</LinksUpToDate>
  <SharedDoc>false</SharedDoc>
  <HyperlinkBase>https://www.fea-academy.com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FEA Academy - FEM Checkout Form</dc:title>
  <dc:subject>FEM Checkout Form</dc:subject>
  <dc:creator>Dominique Madier</dc:creator>
  <cp:keywords>FEA,Checkout</cp:keywords>
  <cp:lastModifiedBy>Dominique Madier</cp:lastModifiedBy>
  <cp:lastPrinted>2020-10-24T20:29:30Z</cp:lastPrinted>
  <dcterms:created xsi:type="dcterms:W3CDTF">2012-11-09T14:01:02Z</dcterms:created>
  <dcterms:modified xsi:type="dcterms:W3CDTF">2022-07-14T01:16:39Z</dcterms:modified>
  <cp:category>FEA</cp:category>
  <cp:contentStatus>Released</cp:contentStatus>
</cp:coreProperties>
</file>